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66925"/>
  <mc:AlternateContent xmlns:mc="http://schemas.openxmlformats.org/markup-compatibility/2006">
    <mc:Choice Requires="x15">
      <x15ac:absPath xmlns:x15ac="http://schemas.microsoft.com/office/spreadsheetml/2010/11/ac" url="S:\Projekti\0052 Solski center Slovenj Gradec - novogradnja\javno narocilo\oprema 1 faza\"/>
    </mc:Choice>
  </mc:AlternateContent>
  <xr:revisionPtr revIDLastSave="0" documentId="13_ncr:1_{6DF51A3B-5C8E-4EAC-99D2-77DBFF29E67C}" xr6:coauthVersionLast="43" xr6:coauthVersionMax="43" xr10:uidLastSave="{00000000-0000-0000-0000-000000000000}"/>
  <bookViews>
    <workbookView xWindow="-120" yWindow="-120" windowWidth="29040" windowHeight="15840" tabRatio="678" activeTab="4" xr2:uid="{00000000-000D-0000-FFFF-FFFF00000000}"/>
  </bookViews>
  <sheets>
    <sheet name="REKAPITULACIJA" sheetId="4" r:id="rId1"/>
    <sheet name="Skl. 1-TELOVADNICA-OPREMA" sheetId="1" r:id="rId2"/>
    <sheet name="Skl.1-TELOVADNICA-TEH EL.OPREMA" sheetId="5" r:id="rId3"/>
    <sheet name="Skl. 1-ŠPORTNA OPREMA" sheetId="6" r:id="rId4"/>
    <sheet name="Skl. 2-TEH.OPREMA-LESARSKA DEL." sheetId="3" r:id="rId5"/>
  </sheets>
  <definedNames>
    <definedName name="_xlnm.Print_Area" localSheetId="1">'Skl. 1-TELOVADNICA-OPREMA'!$A$1:$I$178</definedName>
    <definedName name="_xlnm.Print_Titles" localSheetId="3">'Skl. 1-ŠPORTNA OPREMA'!$51:$51</definedName>
    <definedName name="_xlnm.Print_Titles" localSheetId="1">'Skl. 1-TELOVADNICA-OPREMA'!$47:$47</definedName>
    <definedName name="_xlnm.Print_Titles" localSheetId="4">'Skl. 2-TEH.OPREMA-LESARSKA DEL.'!$41:$41</definedName>
    <definedName name="_xlnm.Print_Titles" localSheetId="2">'Skl.1-TELOVADNICA-TEH EL.OPREMA'!$37:$37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564" i="3" l="1"/>
  <c r="I565" i="3" s="1"/>
  <c r="I539" i="3"/>
  <c r="I542" i="3"/>
  <c r="I546" i="3"/>
  <c r="I549" i="3"/>
  <c r="I551" i="3"/>
  <c r="I553" i="3"/>
  <c r="I555" i="3"/>
  <c r="I558" i="3"/>
  <c r="I561" i="3" l="1"/>
  <c r="I14" i="3" s="1"/>
  <c r="I177" i="1"/>
  <c r="I176" i="1"/>
  <c r="I178" i="1" s="1"/>
  <c r="I21" i="1" s="1"/>
  <c r="I171" i="1"/>
  <c r="I170" i="1"/>
  <c r="I169" i="1"/>
  <c r="I168" i="1"/>
  <c r="I167" i="1"/>
  <c r="I172" i="1" s="1"/>
  <c r="I20" i="1" s="1"/>
  <c r="I166" i="1"/>
  <c r="I162" i="1"/>
  <c r="I163" i="1" s="1"/>
  <c r="I158" i="1"/>
  <c r="I159" i="1" s="1"/>
  <c r="I19" i="1" s="1"/>
  <c r="I154" i="1"/>
  <c r="I155" i="1" s="1"/>
  <c r="I18" i="1" s="1"/>
  <c r="I153" i="1"/>
  <c r="I149" i="1"/>
  <c r="I148" i="1"/>
  <c r="I147" i="1"/>
  <c r="I143" i="1"/>
  <c r="I142" i="1"/>
  <c r="I141" i="1"/>
  <c r="I140" i="1"/>
  <c r="I139" i="1"/>
  <c r="I136" i="1"/>
  <c r="I132" i="1"/>
  <c r="I131" i="1"/>
  <c r="I130" i="1"/>
  <c r="I129" i="1"/>
  <c r="I125" i="1"/>
  <c r="I124" i="1"/>
  <c r="I123" i="1"/>
  <c r="I122" i="1"/>
  <c r="I118" i="1"/>
  <c r="I117" i="1"/>
  <c r="I116" i="1"/>
  <c r="I115" i="1"/>
  <c r="I111" i="1"/>
  <c r="I110" i="1"/>
  <c r="I109" i="1"/>
  <c r="I108" i="1"/>
  <c r="I104" i="1"/>
  <c r="I103" i="1"/>
  <c r="I105" i="1" s="1"/>
  <c r="I106" i="1" s="1"/>
  <c r="I99" i="1"/>
  <c r="I98" i="1"/>
  <c r="I97" i="1"/>
  <c r="I96" i="1"/>
  <c r="I95" i="1"/>
  <c r="I94" i="1"/>
  <c r="I74" i="1"/>
  <c r="I73" i="1"/>
  <c r="I72" i="1"/>
  <c r="I71" i="1"/>
  <c r="I70" i="1"/>
  <c r="I53" i="1"/>
  <c r="I52" i="1"/>
  <c r="I51" i="1"/>
  <c r="I50" i="1"/>
  <c r="I49" i="1"/>
  <c r="I15" i="3" l="1"/>
  <c r="I119" i="1"/>
  <c r="I112" i="1"/>
  <c r="I126" i="1"/>
  <c r="I15" i="1" s="1"/>
  <c r="I133" i="1"/>
  <c r="I144" i="1"/>
  <c r="I16" i="1" s="1"/>
  <c r="I100" i="1"/>
  <c r="I14" i="1" s="1"/>
  <c r="I150" i="1"/>
  <c r="I17" i="1" s="1"/>
  <c r="D154" i="1" l="1"/>
  <c r="D108" i="1"/>
  <c r="I446" i="3"/>
  <c r="I445" i="3"/>
  <c r="I444" i="3"/>
  <c r="I443" i="3"/>
  <c r="I442" i="3"/>
  <c r="I441" i="3"/>
  <c r="I440" i="3"/>
  <c r="I419" i="3"/>
  <c r="I418" i="3"/>
  <c r="I417" i="3"/>
  <c r="I416" i="3"/>
  <c r="I415" i="3"/>
  <c r="I414" i="3"/>
  <c r="I413" i="3"/>
  <c r="I412" i="3"/>
  <c r="I411" i="3"/>
  <c r="I410" i="3"/>
  <c r="I409" i="3"/>
  <c r="I408" i="3"/>
  <c r="I407" i="3"/>
  <c r="I404" i="3"/>
  <c r="I403" i="3"/>
  <c r="I402" i="3"/>
  <c r="I401" i="3"/>
  <c r="I400" i="3"/>
  <c r="I399" i="3"/>
  <c r="I397" i="3"/>
  <c r="I384" i="3" l="1"/>
  <c r="I382" i="3"/>
  <c r="I380" i="3"/>
  <c r="I378" i="3"/>
  <c r="I376" i="3"/>
  <c r="I374" i="3"/>
  <c r="I372" i="3"/>
  <c r="I370" i="3"/>
  <c r="I386" i="3"/>
  <c r="I388" i="3"/>
  <c r="I390" i="3"/>
  <c r="I368" i="3"/>
  <c r="I366" i="3"/>
  <c r="I364" i="3"/>
  <c r="I332" i="3"/>
  <c r="I164" i="3"/>
  <c r="I131" i="3"/>
  <c r="I124" i="3"/>
  <c r="I121" i="3"/>
  <c r="I117" i="3"/>
  <c r="I112" i="3"/>
  <c r="I108" i="3"/>
  <c r="I105" i="3"/>
  <c r="I101" i="3"/>
  <c r="I90" i="3"/>
  <c r="I87" i="3"/>
  <c r="I82" i="3"/>
  <c r="I79" i="3"/>
  <c r="I75" i="3"/>
  <c r="I72" i="3"/>
  <c r="I69" i="3"/>
  <c r="I65" i="3"/>
  <c r="I62" i="3"/>
  <c r="I59" i="3"/>
  <c r="I56" i="3"/>
  <c r="I52" i="3"/>
  <c r="I48" i="3"/>
  <c r="I45" i="3"/>
  <c r="I371" i="6" l="1"/>
  <c r="I372" i="6"/>
  <c r="I373" i="6"/>
  <c r="I374" i="6"/>
  <c r="I375" i="6"/>
  <c r="I376" i="6"/>
  <c r="I377" i="6"/>
  <c r="I378" i="6"/>
  <c r="I379" i="6"/>
  <c r="I380" i="6"/>
  <c r="I381" i="6"/>
  <c r="I350" i="6"/>
  <c r="I351" i="6"/>
  <c r="I352" i="6"/>
  <c r="I353" i="6"/>
  <c r="I354" i="6"/>
  <c r="I355" i="6"/>
  <c r="I356" i="6"/>
  <c r="I357" i="6"/>
  <c r="I358" i="6"/>
  <c r="I359" i="6"/>
  <c r="I360" i="6"/>
  <c r="I361" i="6"/>
  <c r="I362" i="6"/>
  <c r="I363" i="6"/>
  <c r="I364" i="6"/>
  <c r="I365" i="6"/>
  <c r="I366" i="6"/>
  <c r="I367" i="6"/>
  <c r="I368" i="6"/>
  <c r="I369" i="6"/>
  <c r="I426" i="6"/>
  <c r="I425" i="6"/>
  <c r="I424" i="6"/>
  <c r="I423" i="6"/>
  <c r="I422" i="6"/>
  <c r="I421" i="6"/>
  <c r="I420" i="6"/>
  <c r="I419" i="6"/>
  <c r="I418" i="6"/>
  <c r="I417" i="6"/>
  <c r="I416" i="6"/>
  <c r="I415" i="6"/>
  <c r="I414" i="6"/>
  <c r="I412" i="6"/>
  <c r="I408" i="6"/>
  <c r="I404" i="6"/>
  <c r="I401" i="6"/>
  <c r="I400" i="6"/>
  <c r="I399" i="6"/>
  <c r="I398" i="6"/>
  <c r="I397" i="6"/>
  <c r="I396" i="6"/>
  <c r="I395" i="6"/>
  <c r="I389" i="6"/>
  <c r="I386" i="6"/>
  <c r="I382" i="6"/>
  <c r="I348" i="6"/>
  <c r="I347" i="6"/>
  <c r="I346" i="6"/>
  <c r="I345" i="6"/>
  <c r="I344" i="6"/>
  <c r="I343" i="6"/>
  <c r="I342" i="6"/>
  <c r="I341" i="6"/>
  <c r="I340" i="6"/>
  <c r="I339" i="6"/>
  <c r="I337" i="6"/>
  <c r="I336" i="6"/>
  <c r="I335" i="6"/>
  <c r="I334" i="6"/>
  <c r="I333" i="6"/>
  <c r="I332" i="6"/>
  <c r="I331" i="6"/>
  <c r="I330" i="6"/>
  <c r="I329" i="6"/>
  <c r="I328" i="6"/>
  <c r="I327" i="6"/>
  <c r="I326" i="6"/>
  <c r="I325" i="6"/>
  <c r="I324" i="6"/>
  <c r="I323" i="6"/>
  <c r="I322" i="6"/>
  <c r="I321" i="6"/>
  <c r="I320" i="6"/>
  <c r="I319" i="6"/>
  <c r="I318" i="6"/>
  <c r="I316" i="6"/>
  <c r="I315" i="6"/>
  <c r="I314" i="6"/>
  <c r="I313" i="6"/>
  <c r="I312" i="6"/>
  <c r="I311" i="6"/>
  <c r="I310" i="6"/>
  <c r="I309" i="6"/>
  <c r="I308" i="6"/>
  <c r="I307" i="6"/>
  <c r="I306" i="6"/>
  <c r="I305" i="6"/>
  <c r="I302" i="6"/>
  <c r="I300" i="6"/>
  <c r="I299" i="6"/>
  <c r="I298" i="6"/>
  <c r="I290" i="6"/>
  <c r="I282" i="6"/>
  <c r="I274" i="6"/>
  <c r="I265" i="6"/>
  <c r="I264" i="6"/>
  <c r="I261" i="6"/>
  <c r="I259" i="6"/>
  <c r="I257" i="6"/>
  <c r="I256" i="6"/>
  <c r="I255" i="6"/>
  <c r="I253" i="6"/>
  <c r="I252" i="6"/>
  <c r="I250" i="6"/>
  <c r="I249" i="6"/>
  <c r="I240" i="6"/>
  <c r="I234" i="6"/>
  <c r="I229" i="6"/>
  <c r="I223" i="6"/>
  <c r="I219" i="6"/>
  <c r="I215" i="6"/>
  <c r="I208" i="6"/>
  <c r="I198" i="6"/>
  <c r="I181" i="6"/>
  <c r="I167" i="6"/>
  <c r="I149" i="6"/>
  <c r="I130" i="6"/>
  <c r="I125" i="6"/>
  <c r="I116" i="6"/>
  <c r="I53" i="6"/>
  <c r="I67" i="5"/>
  <c r="I66" i="5"/>
  <c r="I65" i="5"/>
  <c r="I64" i="5"/>
  <c r="I63" i="5"/>
  <c r="I62" i="5"/>
  <c r="I61" i="5"/>
  <c r="I60" i="5"/>
  <c r="I59" i="5"/>
  <c r="I58" i="5"/>
  <c r="I57" i="5"/>
  <c r="I56" i="5"/>
  <c r="I55" i="5"/>
  <c r="I54" i="5"/>
  <c r="I53" i="5"/>
  <c r="I52" i="5"/>
  <c r="I51" i="5"/>
  <c r="I50" i="5"/>
  <c r="I49" i="5"/>
  <c r="I48" i="5"/>
  <c r="I47" i="5"/>
  <c r="I46" i="5"/>
  <c r="I45" i="5"/>
  <c r="I44" i="5"/>
  <c r="I43" i="5"/>
  <c r="I42" i="5"/>
  <c r="I41" i="5"/>
  <c r="I40" i="5"/>
  <c r="I39" i="5"/>
  <c r="I38" i="5"/>
  <c r="I69" i="1"/>
  <c r="I68" i="1"/>
  <c r="I67" i="1"/>
  <c r="I66" i="1"/>
  <c r="I65" i="1"/>
  <c r="I64" i="1"/>
  <c r="I63" i="1"/>
  <c r="I62" i="1"/>
  <c r="I61" i="1"/>
  <c r="I58" i="1"/>
  <c r="I57" i="1"/>
  <c r="I56" i="1"/>
  <c r="I55" i="1"/>
  <c r="I54" i="1"/>
  <c r="I48" i="1"/>
  <c r="I11" i="6" l="1"/>
  <c r="I12" i="6" s="1"/>
  <c r="I12" i="4" s="1"/>
  <c r="I11" i="5"/>
  <c r="I11" i="1"/>
  <c r="I12" i="5" l="1"/>
  <c r="I11" i="4" s="1"/>
  <c r="I299" i="3"/>
  <c r="I300" i="3"/>
  <c r="I301" i="3"/>
  <c r="I302" i="3"/>
  <c r="I303" i="3"/>
  <c r="I304" i="3"/>
  <c r="I305" i="3"/>
  <c r="I306" i="3"/>
  <c r="I307" i="3"/>
  <c r="I308" i="3"/>
  <c r="I309" i="3"/>
  <c r="I310" i="3"/>
  <c r="I311" i="3"/>
  <c r="I283" i="3"/>
  <c r="I284" i="3"/>
  <c r="I285" i="3"/>
  <c r="I286" i="3"/>
  <c r="I287" i="3"/>
  <c r="I288" i="3"/>
  <c r="I289" i="3"/>
  <c r="I290" i="3"/>
  <c r="I291" i="3"/>
  <c r="I275" i="3"/>
  <c r="I276" i="3"/>
  <c r="I277" i="3"/>
  <c r="I278" i="3"/>
  <c r="I279" i="3"/>
  <c r="I280" i="3"/>
  <c r="I255" i="3"/>
  <c r="I256" i="3"/>
  <c r="I257" i="3"/>
  <c r="I258" i="3"/>
  <c r="I259" i="3"/>
  <c r="I260" i="3"/>
  <c r="I261" i="3"/>
  <c r="I262" i="3"/>
  <c r="I263" i="3"/>
  <c r="I264" i="3"/>
  <c r="I265" i="3"/>
  <c r="I266" i="3"/>
  <c r="I267" i="3"/>
  <c r="I268" i="3"/>
  <c r="I269" i="3"/>
  <c r="I270" i="3"/>
  <c r="I271" i="3"/>
  <c r="I272" i="3"/>
  <c r="I239" i="3"/>
  <c r="I240" i="3"/>
  <c r="I241" i="3"/>
  <c r="I242" i="3"/>
  <c r="I243" i="3"/>
  <c r="I244" i="3"/>
  <c r="I245" i="3"/>
  <c r="I246" i="3"/>
  <c r="I247" i="3"/>
  <c r="I248" i="3"/>
  <c r="I249" i="3"/>
  <c r="I250" i="3"/>
  <c r="I251"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195" i="3"/>
  <c r="I196" i="3"/>
  <c r="I197" i="3"/>
  <c r="I198" i="3"/>
  <c r="I199" i="3"/>
  <c r="I200" i="3"/>
  <c r="I201" i="3"/>
  <c r="I202" i="3"/>
  <c r="I203" i="3"/>
  <c r="I204" i="3"/>
  <c r="I205" i="3"/>
  <c r="I184" i="3"/>
  <c r="I185" i="3"/>
  <c r="I186" i="3"/>
  <c r="I187" i="3"/>
  <c r="I188" i="3"/>
  <c r="I189" i="3"/>
  <c r="I190" i="3"/>
  <c r="I191" i="3"/>
  <c r="I192" i="3"/>
  <c r="I170" i="3"/>
  <c r="I171" i="3"/>
  <c r="I172" i="3"/>
  <c r="I173" i="3"/>
  <c r="I174" i="3"/>
  <c r="I175" i="3"/>
  <c r="I176" i="3"/>
  <c r="I177" i="3"/>
  <c r="I178" i="3"/>
  <c r="I179" i="3"/>
  <c r="I180" i="3"/>
  <c r="I181" i="3"/>
  <c r="I135" i="3"/>
  <c r="I530" i="3" l="1"/>
  <c r="I529" i="3"/>
  <c r="I528" i="3"/>
  <c r="I527" i="3"/>
  <c r="I526" i="3"/>
  <c r="I525" i="3"/>
  <c r="I524" i="3"/>
  <c r="I523" i="3"/>
  <c r="I522" i="3"/>
  <c r="I521" i="3"/>
  <c r="I461" i="3" l="1"/>
  <c r="I439" i="3"/>
  <c r="I438" i="3"/>
  <c r="I437" i="3"/>
  <c r="I436" i="3"/>
  <c r="I435" i="3"/>
  <c r="I434" i="3"/>
  <c r="I433" i="3"/>
  <c r="I432" i="3"/>
  <c r="I431" i="3"/>
  <c r="I430" i="3"/>
  <c r="I429" i="3"/>
  <c r="I428" i="3"/>
  <c r="I427" i="3"/>
  <c r="I426" i="3"/>
  <c r="I425" i="3"/>
  <c r="I424" i="3"/>
  <c r="I423" i="3"/>
  <c r="I398" i="3"/>
  <c r="I396" i="3"/>
  <c r="I57" i="3"/>
  <c r="I86" i="1" l="1"/>
  <c r="I87" i="1" s="1"/>
  <c r="I13" i="1" s="1"/>
  <c r="I294" i="3"/>
  <c r="I296" i="3"/>
  <c r="I313" i="3"/>
  <c r="I315" i="3"/>
  <c r="I324" i="3"/>
  <c r="I334" i="3"/>
  <c r="I336" i="3"/>
  <c r="I341" i="3"/>
  <c r="I344" i="3"/>
  <c r="I346" i="3"/>
  <c r="I348" i="3"/>
  <c r="I351" i="3"/>
  <c r="I353" i="3"/>
  <c r="I355" i="3"/>
  <c r="D158" i="1" l="1"/>
  <c r="I80" i="1"/>
  <c r="D99" i="1"/>
  <c r="C99" i="1"/>
  <c r="B99" i="1"/>
  <c r="I81" i="1" l="1"/>
  <c r="I12" i="1"/>
  <c r="I22" i="1" s="1"/>
  <c r="I75" i="1"/>
  <c r="I392" i="3"/>
  <c r="D167" i="1"/>
  <c r="I10" i="4" l="1"/>
  <c r="D94" i="1"/>
  <c r="D177" i="1"/>
  <c r="C177" i="1"/>
  <c r="B177" i="1"/>
  <c r="D171" i="1"/>
  <c r="C171" i="1"/>
  <c r="B171" i="1"/>
  <c r="D170" i="1"/>
  <c r="C170" i="1"/>
  <c r="B170" i="1"/>
  <c r="D169" i="1"/>
  <c r="C169" i="1"/>
  <c r="B169" i="1"/>
  <c r="D168" i="1"/>
  <c r="C168" i="1"/>
  <c r="B168" i="1"/>
  <c r="C167" i="1"/>
  <c r="B167" i="1"/>
  <c r="D162" i="1"/>
  <c r="C162" i="1"/>
  <c r="B162" i="1"/>
  <c r="C158" i="1"/>
  <c r="B158" i="1"/>
  <c r="C154" i="1"/>
  <c r="B154" i="1"/>
  <c r="D153" i="1"/>
  <c r="C153" i="1"/>
  <c r="B153" i="1"/>
  <c r="D149" i="1"/>
  <c r="C149" i="1"/>
  <c r="B149" i="1"/>
  <c r="D148" i="1"/>
  <c r="C148" i="1"/>
  <c r="B148" i="1"/>
  <c r="D147" i="1"/>
  <c r="C147" i="1"/>
  <c r="B147" i="1"/>
  <c r="D143" i="1"/>
  <c r="C143" i="1"/>
  <c r="B143" i="1"/>
  <c r="D141" i="1"/>
  <c r="C141" i="1"/>
  <c r="B141" i="1"/>
  <c r="D140" i="1"/>
  <c r="C140" i="1"/>
  <c r="B140" i="1"/>
  <c r="D139" i="1"/>
  <c r="C139" i="1"/>
  <c r="B139" i="1"/>
  <c r="D138" i="1"/>
  <c r="D136" i="1"/>
  <c r="C136" i="1"/>
  <c r="B136" i="1"/>
  <c r="D111" i="1"/>
  <c r="D118" i="1" s="1"/>
  <c r="D125" i="1" s="1"/>
  <c r="D132" i="1" s="1"/>
  <c r="C111" i="1"/>
  <c r="C118" i="1" s="1"/>
  <c r="C125" i="1" s="1"/>
  <c r="C132" i="1" s="1"/>
  <c r="B111" i="1"/>
  <c r="B118" i="1" s="1"/>
  <c r="B125" i="1" s="1"/>
  <c r="B132" i="1" s="1"/>
  <c r="D110" i="1"/>
  <c r="D117" i="1" s="1"/>
  <c r="D124" i="1" s="1"/>
  <c r="D131" i="1" s="1"/>
  <c r="C110" i="1"/>
  <c r="C117" i="1" s="1"/>
  <c r="C124" i="1" s="1"/>
  <c r="C131" i="1" s="1"/>
  <c r="B110" i="1"/>
  <c r="B117" i="1" s="1"/>
  <c r="B124" i="1" s="1"/>
  <c r="B131" i="1" s="1"/>
  <c r="D109" i="1"/>
  <c r="D116" i="1" s="1"/>
  <c r="D123" i="1" s="1"/>
  <c r="D130" i="1" s="1"/>
  <c r="C109" i="1"/>
  <c r="C116" i="1" s="1"/>
  <c r="C123" i="1" s="1"/>
  <c r="C130" i="1" s="1"/>
  <c r="B109" i="1"/>
  <c r="B116" i="1" s="1"/>
  <c r="B123" i="1" s="1"/>
  <c r="B130" i="1" s="1"/>
  <c r="D115" i="1"/>
  <c r="D122" i="1" s="1"/>
  <c r="D129" i="1" s="1"/>
  <c r="C108" i="1"/>
  <c r="C115" i="1" s="1"/>
  <c r="C122" i="1" s="1"/>
  <c r="C129" i="1" s="1"/>
  <c r="B108" i="1"/>
  <c r="B115" i="1" s="1"/>
  <c r="B122" i="1" s="1"/>
  <c r="B129" i="1" s="1"/>
  <c r="D104" i="1"/>
  <c r="C104" i="1"/>
  <c r="B104" i="1"/>
  <c r="D103" i="1"/>
  <c r="C103" i="1"/>
  <c r="B103" i="1"/>
  <c r="D98" i="1"/>
  <c r="C98" i="1"/>
  <c r="B98" i="1"/>
  <c r="D97" i="1"/>
  <c r="C97" i="1"/>
  <c r="B97" i="1"/>
  <c r="D96" i="1"/>
  <c r="C96" i="1"/>
  <c r="B96" i="1"/>
  <c r="D95" i="1"/>
  <c r="C95" i="1"/>
  <c r="B95" i="1"/>
  <c r="C94" i="1"/>
  <c r="B94" i="1"/>
  <c r="I531" i="3" l="1"/>
  <c r="I519" i="3"/>
  <c r="I518" i="3"/>
  <c r="I517" i="3"/>
  <c r="I516" i="3"/>
  <c r="I515" i="3"/>
  <c r="I514" i="3"/>
  <c r="I513" i="3"/>
  <c r="I512" i="3"/>
  <c r="I511" i="3"/>
  <c r="I510" i="3"/>
  <c r="I509" i="3"/>
  <c r="I508" i="3"/>
  <c r="I507" i="3"/>
  <c r="I506" i="3"/>
  <c r="I505" i="3"/>
  <c r="I504" i="3"/>
  <c r="I503" i="3"/>
  <c r="I502" i="3"/>
  <c r="I501" i="3"/>
  <c r="I500" i="3"/>
  <c r="I499" i="3"/>
  <c r="I498" i="3"/>
  <c r="I497" i="3"/>
  <c r="I496" i="3"/>
  <c r="I495" i="3"/>
  <c r="I494" i="3"/>
  <c r="I493" i="3"/>
  <c r="I492" i="3"/>
  <c r="I491" i="3"/>
  <c r="I490" i="3"/>
  <c r="I489" i="3"/>
  <c r="I488" i="3"/>
  <c r="I487" i="3"/>
  <c r="I486" i="3"/>
  <c r="I485" i="3"/>
  <c r="I484" i="3"/>
  <c r="I483" i="3"/>
  <c r="I482" i="3"/>
  <c r="I481" i="3"/>
  <c r="I13" i="3" s="1"/>
  <c r="I475" i="3"/>
  <c r="I474" i="3"/>
  <c r="I473" i="3"/>
  <c r="I472" i="3"/>
  <c r="I471" i="3"/>
  <c r="I470" i="3"/>
  <c r="I469" i="3"/>
  <c r="I468" i="3"/>
  <c r="I467" i="3"/>
  <c r="I466" i="3"/>
  <c r="I465" i="3"/>
  <c r="I464" i="3"/>
  <c r="I463" i="3"/>
  <c r="I462" i="3"/>
  <c r="I460" i="3"/>
  <c r="I459" i="3"/>
  <c r="I458" i="3"/>
  <c r="I457" i="3"/>
  <c r="I456" i="3"/>
  <c r="I450" i="3"/>
  <c r="I449" i="3"/>
  <c r="I448" i="3"/>
  <c r="I447" i="3"/>
  <c r="I422" i="3"/>
  <c r="I421" i="3"/>
  <c r="I420" i="3"/>
  <c r="I406" i="3"/>
  <c r="I405" i="3"/>
  <c r="I133" i="3"/>
  <c r="I132" i="3"/>
  <c r="I129" i="3"/>
  <c r="I128" i="3"/>
  <c r="I127" i="3"/>
  <c r="I125" i="3"/>
  <c r="I122" i="3"/>
  <c r="I119" i="3"/>
  <c r="I114" i="3"/>
  <c r="I110" i="3"/>
  <c r="I106" i="3"/>
  <c r="I103" i="3"/>
  <c r="I91" i="3"/>
  <c r="I88" i="3"/>
  <c r="I85" i="3"/>
  <c r="I80" i="3"/>
  <c r="I77" i="3"/>
  <c r="I73" i="3"/>
  <c r="I70" i="3"/>
  <c r="I66" i="3"/>
  <c r="I63" i="3"/>
  <c r="I60" i="3"/>
  <c r="I54" i="3"/>
  <c r="I49" i="3"/>
  <c r="I46" i="3"/>
  <c r="I43" i="3"/>
  <c r="I11" i="3" l="1"/>
  <c r="I10" i="3"/>
  <c r="I16" i="3" s="1"/>
  <c r="I12" i="3"/>
  <c r="I15" i="4" l="1"/>
  <c r="I17" i="4" s="1"/>
  <c r="I18" i="4" l="1"/>
  <c r="I19" i="4" s="1"/>
  <c r="I20" i="4" l="1"/>
  <c r="I21" i="4" s="1"/>
</calcChain>
</file>

<file path=xl/sharedStrings.xml><?xml version="1.0" encoding="utf-8"?>
<sst xmlns="http://schemas.openxmlformats.org/spreadsheetml/2006/main" count="2811" uniqueCount="1578">
  <si>
    <t>P1</t>
  </si>
  <si>
    <t>PREMIČNI PREDALNIK</t>
  </si>
  <si>
    <t>44 KABINET</t>
  </si>
  <si>
    <t>PANO ZA OBVESTILA</t>
  </si>
  <si>
    <t>Pano iz plute v lesenem okvirju dim. 120x180cm</t>
  </si>
  <si>
    <t>M35</t>
  </si>
  <si>
    <t>S2</t>
  </si>
  <si>
    <t>DO10</t>
  </si>
  <si>
    <t>O29</t>
  </si>
  <si>
    <t>44a KABINET-sanitarije</t>
  </si>
  <si>
    <t>40a GARDEROBA S SANITARIJAMI</t>
  </si>
  <si>
    <t>40b GARDEROBA S SANITARIJAMI</t>
  </si>
  <si>
    <t>DO12</t>
  </si>
  <si>
    <t>OGLEDALO</t>
  </si>
  <si>
    <t>DO13</t>
  </si>
  <si>
    <t>KOŠ ZA SMETI</t>
  </si>
  <si>
    <t>40c GARDEROBA S SANITARIJAMI</t>
  </si>
  <si>
    <t>40d GARDEROBA S SANITARIJAMI</t>
  </si>
  <si>
    <t>49 KABINET</t>
  </si>
  <si>
    <t>48 GARDEROBA</t>
  </si>
  <si>
    <t>54a SANITARIJE MOŠKI</t>
  </si>
  <si>
    <t>54b SANITARIJE ŽENSKE</t>
  </si>
  <si>
    <t>O30</t>
  </si>
  <si>
    <t>MIZA LESARSKE RAČUNALNIK</t>
  </si>
  <si>
    <t>M36</t>
  </si>
  <si>
    <t>OMARA LESARSKA DELAVNICA 2</t>
  </si>
  <si>
    <t>O31</t>
  </si>
  <si>
    <t>TO86</t>
  </si>
  <si>
    <t>ZELENA TABLA</t>
  </si>
  <si>
    <t>S11</t>
  </si>
  <si>
    <t>1.PKŽ</t>
  </si>
  <si>
    <t>ČELILNIK</t>
  </si>
  <si>
    <t>2.KŽ</t>
  </si>
  <si>
    <t>MIZARSKI KROŽNI ŽAGALNI STROJ</t>
  </si>
  <si>
    <t>3.FK ŽP</t>
  </si>
  <si>
    <t>ENOSTRANSKI KROŽNI FORMATNI ŽAGALNI STROJ</t>
  </si>
  <si>
    <t>4.FK ŽM</t>
  </si>
  <si>
    <t>8.SKŽ</t>
  </si>
  <si>
    <t>STENSKI ŽAGALNI STROJ ZA RAZREZ PLOŠČ</t>
  </si>
  <si>
    <t>9.PSS</t>
  </si>
  <si>
    <t>PORAVNALNI SKOBELJNI STROJ</t>
  </si>
  <si>
    <t>11.MRS</t>
  </si>
  <si>
    <t>MIZNI REZKALNI STROJ</t>
  </si>
  <si>
    <t>13.NVRS</t>
  </si>
  <si>
    <t>NADMIZNI VISOKOTURNI REZKALNI STROJ</t>
  </si>
  <si>
    <t>14.ČRS</t>
  </si>
  <si>
    <t>ČEPILNI REZKALNI STROJ</t>
  </si>
  <si>
    <t>20.MOZ</t>
  </si>
  <si>
    <t>STROJ ZA MOZNIČENJE</t>
  </si>
  <si>
    <t>21.STRU</t>
  </si>
  <si>
    <t>STRUŽNICA ZA VZDOLŽNO STRUŽENJE LESA</t>
  </si>
  <si>
    <t>22.FŠ</t>
  </si>
  <si>
    <t>STROJ ZA OBREZ FURNIRJA</t>
  </si>
  <si>
    <t>23.ŠSF</t>
  </si>
  <si>
    <t>STROJ ZA ŠIRINSKO SPAJANJE FURNIRJA</t>
  </si>
  <si>
    <t>24.CNC</t>
  </si>
  <si>
    <t>CNC OBDELOVALNI STROJ</t>
  </si>
  <si>
    <t>26.TBS</t>
  </si>
  <si>
    <t>TRAČNI BRUSILNI STROJ</t>
  </si>
  <si>
    <t>27.KBS</t>
  </si>
  <si>
    <t>KONTAKTNI BRUSILNI STROJ</t>
  </si>
  <si>
    <t>31.HSPL</t>
  </si>
  <si>
    <t>HIDRAVLIČNA STISKALNICA ZA PLOSKOVNO LEPLJENJE</t>
  </si>
  <si>
    <t>29.RLS</t>
  </si>
  <si>
    <t>STROJ ZA ROBNO LEPLJENJE</t>
  </si>
  <si>
    <t>33.OBS</t>
  </si>
  <si>
    <t>37.LAK</t>
  </si>
  <si>
    <t>37.1.BRUS</t>
  </si>
  <si>
    <t>BRUSILNA MIZA</t>
  </si>
  <si>
    <t>38.STLAK</t>
  </si>
  <si>
    <t>STOJALO ZA ODLAGANJE LAKIRNIH ELEMENTOV</t>
  </si>
  <si>
    <t>39.LAKVM</t>
  </si>
  <si>
    <t>VRTLJIVA MIZA ZA LAKIRANJE</t>
  </si>
  <si>
    <t>41.KOMP</t>
  </si>
  <si>
    <t>45.ODS</t>
  </si>
  <si>
    <t>ODSESOVALNA NAPRAVA PREMIČNA</t>
  </si>
  <si>
    <t>LISIČJI REP</t>
  </si>
  <si>
    <t>MALI LISIČJI REP</t>
  </si>
  <si>
    <t>ŽAGICA ZA FURNIR</t>
  </si>
  <si>
    <t>SKOBLJIČ LIČNIK</t>
  </si>
  <si>
    <t>SKOBLJIČ DVOREZNIK</t>
  </si>
  <si>
    <t>SKOBLJIČ VENČENJAK</t>
  </si>
  <si>
    <t>MIZARSKA DLETA</t>
  </si>
  <si>
    <t>STRGULJA</t>
  </si>
  <si>
    <t>ŠESTILO</t>
  </si>
  <si>
    <t>ČRTALNIK</t>
  </si>
  <si>
    <t>MIZARSKE SVORE</t>
  </si>
  <si>
    <t>ŠIRINSKA VPENJALA</t>
  </si>
  <si>
    <t>ELEKTRIČNI BRUSILNI STROJ</t>
  </si>
  <si>
    <t>PRIPOMOČKI ZA OSTRENJE</t>
  </si>
  <si>
    <t>KOMPLET NOŽEV</t>
  </si>
  <si>
    <t>MIZARSKA ŽAGA PRIREZOVALKA</t>
  </si>
  <si>
    <t>MIZARSKA ŽAGA OBREZOVALKA</t>
  </si>
  <si>
    <t>KLADIVO</t>
  </si>
  <si>
    <t>KLADIVO2</t>
  </si>
  <si>
    <t>KLADIVO3</t>
  </si>
  <si>
    <t>KLADIVO4</t>
  </si>
  <si>
    <t>KLADIVO5</t>
  </si>
  <si>
    <t>KLEŠČE ŠČIPALKE</t>
  </si>
  <si>
    <t>ŠILO</t>
  </si>
  <si>
    <t>LOPATICA ZA KIT</t>
  </si>
  <si>
    <t>LOPATICA ZA KIT 2</t>
  </si>
  <si>
    <t>KOTNIK</t>
  </si>
  <si>
    <t>KOTNIK 2</t>
  </si>
  <si>
    <t>POŠEVNIK</t>
  </si>
  <si>
    <t>POŠEVNIK 2</t>
  </si>
  <si>
    <t>PRIPOMOČKI ZA ROČNO BRUŠENJE</t>
  </si>
  <si>
    <t>BRUSNA PLOŠČA</t>
  </si>
  <si>
    <t>GLADILNI KAMEN</t>
  </si>
  <si>
    <t>ROČNI VRTALNI STROJ</t>
  </si>
  <si>
    <t>ROČNI VRTALNI STROJ 2</t>
  </si>
  <si>
    <t>BATERIJSKI VRTALNI STROJ</t>
  </si>
  <si>
    <t>ROČNI KROŽNI ŽAGALNI STROJ</t>
  </si>
  <si>
    <t>VBODNA ŽAGA</t>
  </si>
  <si>
    <t>VBODNA ŽAGA 2</t>
  </si>
  <si>
    <t>ROČNI TRAČNI BRUSILNI STROJ</t>
  </si>
  <si>
    <t>VIBRACIJSKI BRUSILNI STROJ</t>
  </si>
  <si>
    <t>EKSCENTRIČNI BRUSILNI STROJ</t>
  </si>
  <si>
    <t>PNEVMATSKA PIŠTOLA</t>
  </si>
  <si>
    <t>ROČNI REZKALNI STROJ</t>
  </si>
  <si>
    <t xml:space="preserve">ROČNI REZKLANI STROJ2 </t>
  </si>
  <si>
    <t>KOMPLET REZIL ZA ROČNI REZKAR</t>
  </si>
  <si>
    <t>REZKALNIK ZA LEČASTA PERESA</t>
  </si>
  <si>
    <t>STROJČEK ZA OBREZ ROBOV</t>
  </si>
  <si>
    <t>KOLUTNI BRUSILNI STROJ</t>
  </si>
  <si>
    <t>OMARICA ZA PRVO POMOČ</t>
  </si>
  <si>
    <t>REZILA PROFIL-KONTRAPROFIL</t>
  </si>
  <si>
    <t>REZILA ZA ČEPILNI STROJ 1</t>
  </si>
  <si>
    <t>REZILA ZA ČEPILNI STROJ 2</t>
  </si>
  <si>
    <t>SVEDRI ZA KRPANJE</t>
  </si>
  <si>
    <t>DOLBILNI SVEDRI</t>
  </si>
  <si>
    <t>ŽAGNI LISTI ZA MIZARSKI ŽAGALNI STROJ</t>
  </si>
  <si>
    <t>ŽAGNI LISTI ZA MIZARSKI ŽAGALNI STROJ 2</t>
  </si>
  <si>
    <t>ŽAGNI LISTI PREDREZILO</t>
  </si>
  <si>
    <t>SVEDRI ZA STROJ ZA MOZNIČENJE</t>
  </si>
  <si>
    <t>SVEDRI ZA STROJ ZA MOZNIČENJE 2</t>
  </si>
  <si>
    <t>SVEDRI ZA STROJ ZA MOZNIČENJE 3</t>
  </si>
  <si>
    <t>SVEDRI ZA STROJ ZA MOZNIČENJE 4</t>
  </si>
  <si>
    <t>STRUGARSKA DLETA</t>
  </si>
  <si>
    <t>SKOBELJNI NOŽI</t>
  </si>
  <si>
    <t>PRIPOMOČKI ZA MERJENJE NA STRUŽNICI</t>
  </si>
  <si>
    <t>VLAGOMER ZA LES</t>
  </si>
  <si>
    <t>VIŠINOMER</t>
  </si>
  <si>
    <t>DIGITALNO KLJUNASTO MERILO</t>
  </si>
  <si>
    <t>DIGITALNO MERILO ZA CNC- ORODJE</t>
  </si>
  <si>
    <t>STEGE</t>
  </si>
  <si>
    <t>ČISTILNA KAD</t>
  </si>
  <si>
    <t>MIZA KABINET 7</t>
  </si>
  <si>
    <t>MIZA KABINET 8</t>
  </si>
  <si>
    <t>M37</t>
  </si>
  <si>
    <t>O32</t>
  </si>
  <si>
    <t>TO2</t>
  </si>
  <si>
    <t>TISKALNIK</t>
  </si>
  <si>
    <t>G7</t>
  </si>
  <si>
    <t>GARDEROBNA OMARICA 7</t>
  </si>
  <si>
    <t>poz.</t>
  </si>
  <si>
    <t>enota</t>
  </si>
  <si>
    <t>količina</t>
  </si>
  <si>
    <t>cena/enota</t>
  </si>
  <si>
    <t>skupaj</t>
  </si>
  <si>
    <t>oznaka</t>
  </si>
  <si>
    <t>tip opreme</t>
  </si>
  <si>
    <t>opis opreme</t>
  </si>
  <si>
    <t>objekt:</t>
  </si>
  <si>
    <t>ŠOLSKI CENTER SLOVENJ GRADEC</t>
  </si>
  <si>
    <t>investitor:</t>
  </si>
  <si>
    <t>RS, MINISTRSTVO ZA IZOBRAŽEVANJE ZNANOST IN ŠPORT</t>
  </si>
  <si>
    <t>Masarykova cesta 16, 1000 Ljubljana</t>
  </si>
  <si>
    <t>PZI - REKAPITULACIJA ZA TEHNOLOŠKO OPREMO - LESARSKA DELAVNICA:</t>
  </si>
  <si>
    <t>STROJNA DELAVNICA</t>
  </si>
  <si>
    <t>ROČNA DELAVNICA</t>
  </si>
  <si>
    <t>TEHNOLOŠKA OPREMA - LESARSKA DELAVNICA - skupaj</t>
  </si>
  <si>
    <t>1.1.</t>
  </si>
  <si>
    <t>1.2.</t>
  </si>
  <si>
    <t>2.2.</t>
  </si>
  <si>
    <t>1.3.</t>
  </si>
  <si>
    <t>1.4.</t>
  </si>
  <si>
    <t>1.5.</t>
  </si>
  <si>
    <t>1.6.</t>
  </si>
  <si>
    <t>1.7.</t>
  </si>
  <si>
    <t>1.8.</t>
  </si>
  <si>
    <t>1.9.</t>
  </si>
  <si>
    <t>1.10.</t>
  </si>
  <si>
    <t>1.11.</t>
  </si>
  <si>
    <t>2.12.</t>
  </si>
  <si>
    <t>1.12.</t>
  </si>
  <si>
    <t>1.13.</t>
  </si>
  <si>
    <t>1.14.</t>
  </si>
  <si>
    <t>1.16.</t>
  </si>
  <si>
    <t>1.17.</t>
  </si>
  <si>
    <t>1.18.</t>
  </si>
  <si>
    <t>1.19.</t>
  </si>
  <si>
    <t>2.20.</t>
  </si>
  <si>
    <t>2.21.</t>
  </si>
  <si>
    <t>2.22.</t>
  </si>
  <si>
    <t>2.23.</t>
  </si>
  <si>
    <t>2.25.</t>
  </si>
  <si>
    <t>2.26.</t>
  </si>
  <si>
    <t>2.27.</t>
  </si>
  <si>
    <t>2.28.</t>
  </si>
  <si>
    <t>1.15.</t>
  </si>
  <si>
    <t>1.20.</t>
  </si>
  <si>
    <t>1.21.</t>
  </si>
  <si>
    <t>1.22.</t>
  </si>
  <si>
    <t>1.23.</t>
  </si>
  <si>
    <t>1.24.</t>
  </si>
  <si>
    <t>1.25.</t>
  </si>
  <si>
    <t>1.26.</t>
  </si>
  <si>
    <t>1.28.</t>
  </si>
  <si>
    <t>OBODNA STISKALNICA (s 34.SŠL-stiskalnico za šir.lepljenje)</t>
  </si>
  <si>
    <t>1.29.</t>
  </si>
  <si>
    <t>1.31.</t>
  </si>
  <si>
    <t>1.33.</t>
  </si>
  <si>
    <t>1.34.</t>
  </si>
  <si>
    <t>1.35.</t>
  </si>
  <si>
    <t>PIŠTOLA ZA ZRAČNO BRIZGANJE</t>
  </si>
  <si>
    <t>1.36.</t>
  </si>
  <si>
    <t>STOJKE</t>
  </si>
  <si>
    <t>LAK</t>
  </si>
  <si>
    <t>REZILA IN VPENJALNE GLAVE ZA CNC STROJ</t>
  </si>
  <si>
    <t>LES</t>
  </si>
  <si>
    <t>1.37.</t>
  </si>
  <si>
    <t>1.38.</t>
  </si>
  <si>
    <t>1.39.</t>
  </si>
  <si>
    <t>1.41.</t>
  </si>
  <si>
    <t>STROJNA DELAVNICA (prostor 46/47) - drobna oprema</t>
  </si>
  <si>
    <t>2.3.</t>
  </si>
  <si>
    <t>2.5.</t>
  </si>
  <si>
    <t>2.6.</t>
  </si>
  <si>
    <t>2.7.</t>
  </si>
  <si>
    <t>2.8.</t>
  </si>
  <si>
    <t>2.9.</t>
  </si>
  <si>
    <t>2.10.</t>
  </si>
  <si>
    <t>2.11.</t>
  </si>
  <si>
    <t>2.13.</t>
  </si>
  <si>
    <t>2.14.</t>
  </si>
  <si>
    <t>2.15.</t>
  </si>
  <si>
    <t>2.16.</t>
  </si>
  <si>
    <t>2.17.</t>
  </si>
  <si>
    <t>2.18.</t>
  </si>
  <si>
    <t>2.19.</t>
  </si>
  <si>
    <t>3.1.</t>
  </si>
  <si>
    <t>stroji in naprave</t>
  </si>
  <si>
    <t>drobna oprema</t>
  </si>
  <si>
    <t>ROČNA LESNA DELAVNICA (prostor izven novega ŠCSG) - drobna oprema</t>
  </si>
  <si>
    <t>električno ročno orodje</t>
  </si>
  <si>
    <t>ROČNA</t>
  </si>
  <si>
    <t>kpl</t>
  </si>
  <si>
    <t>kos</t>
  </si>
  <si>
    <t>1.42.</t>
  </si>
  <si>
    <t>1.43.</t>
  </si>
  <si>
    <t>3.2.</t>
  </si>
  <si>
    <t>3.3.</t>
  </si>
  <si>
    <t>3.4.</t>
  </si>
  <si>
    <t>3.6.</t>
  </si>
  <si>
    <t>3.7.</t>
  </si>
  <si>
    <t>3.8.</t>
  </si>
  <si>
    <t>3.9.</t>
  </si>
  <si>
    <t>3.10.</t>
  </si>
  <si>
    <t>3.11.</t>
  </si>
  <si>
    <t>3.12.</t>
  </si>
  <si>
    <t>3.13.</t>
  </si>
  <si>
    <t>3.14.</t>
  </si>
  <si>
    <t>3.15.</t>
  </si>
  <si>
    <t>3.16.</t>
  </si>
  <si>
    <t>3.17.</t>
  </si>
  <si>
    <t>3.18.</t>
  </si>
  <si>
    <t>3.19.</t>
  </si>
  <si>
    <t>4.1.</t>
  </si>
  <si>
    <t>4.2.</t>
  </si>
  <si>
    <t>4.3.</t>
  </si>
  <si>
    <t>4.4.</t>
  </si>
  <si>
    <t>4.6.</t>
  </si>
  <si>
    <t>4.7.</t>
  </si>
  <si>
    <t>4.5.</t>
  </si>
  <si>
    <t>4.8.</t>
  </si>
  <si>
    <t>4.9.</t>
  </si>
  <si>
    <t>4.10.</t>
  </si>
  <si>
    <t>4.11.</t>
  </si>
  <si>
    <t>4.12.</t>
  </si>
  <si>
    <t>4.13.</t>
  </si>
  <si>
    <t>4.14.</t>
  </si>
  <si>
    <t>4.15.</t>
  </si>
  <si>
    <t>4.16.</t>
  </si>
  <si>
    <t>4.17.</t>
  </si>
  <si>
    <t>4.18.</t>
  </si>
  <si>
    <t>4.19.</t>
  </si>
  <si>
    <t>4.20.</t>
  </si>
  <si>
    <t>4.21.</t>
  </si>
  <si>
    <t>4.22.</t>
  </si>
  <si>
    <t>4.23.</t>
  </si>
  <si>
    <t>4.24.</t>
  </si>
  <si>
    <t>4.25.</t>
  </si>
  <si>
    <t>4.26.</t>
  </si>
  <si>
    <t>4.28.</t>
  </si>
  <si>
    <t>4.29.</t>
  </si>
  <si>
    <t>4.30.</t>
  </si>
  <si>
    <t>4.31.</t>
  </si>
  <si>
    <t>4.32.</t>
  </si>
  <si>
    <t>4.33.</t>
  </si>
  <si>
    <t>4.34.</t>
  </si>
  <si>
    <t>4.35.</t>
  </si>
  <si>
    <t>4.36.</t>
  </si>
  <si>
    <t>4.37.</t>
  </si>
  <si>
    <t>4.38.</t>
  </si>
  <si>
    <t>4.39.</t>
  </si>
  <si>
    <t>4.40.</t>
  </si>
  <si>
    <t>4.41.</t>
  </si>
  <si>
    <t>4.42.</t>
  </si>
  <si>
    <t xml:space="preserve">OPREMA UČILNIC, PROSTOROV ZA UČITELJE IN SKUPNIH PROSTOROV
</t>
  </si>
  <si>
    <t>TEHNOLOŠKA OPREMA LESARSKIH DELAVNIC</t>
  </si>
  <si>
    <t>ŠPORTNA OPREMA</t>
  </si>
  <si>
    <t>A./</t>
  </si>
  <si>
    <t>B./</t>
  </si>
  <si>
    <t>C./</t>
  </si>
  <si>
    <t>PZI OPREMA  -  TELOVADNICA Z LESARSKIMI DELAVNICAMI - SKUPNA REKAPITULACIJA:</t>
  </si>
  <si>
    <t>C.1/</t>
  </si>
  <si>
    <t xml:space="preserve">P1- PREMIČNI PREDALNIK </t>
  </si>
  <si>
    <t>MIZE- PODNOŽJE VOGA OKVIR SAVANA</t>
  </si>
  <si>
    <t>M38</t>
  </si>
  <si>
    <t>MIZA PLESNA UČILNICA</t>
  </si>
  <si>
    <t>STOL UČITELJ-KABINET</t>
  </si>
  <si>
    <t>S2- STOL UČITELJ KABINET</t>
  </si>
  <si>
    <t>S11-STOL LABORATORIJ</t>
  </si>
  <si>
    <t>O2</t>
  </si>
  <si>
    <t>OMARA 2</t>
  </si>
  <si>
    <t>O2- OMARA 2</t>
  </si>
  <si>
    <t>OMARA 29</t>
  </si>
  <si>
    <t>O29- OMARA 29</t>
  </si>
  <si>
    <t>OMARA LESARSKA DELAVNICA 1 + LES3 VZORČNA KUHINJA</t>
  </si>
  <si>
    <t>O30- OMARA 30 + LES3- VZORČNA KUHINJA</t>
  </si>
  <si>
    <t>O31- OMARA 31</t>
  </si>
  <si>
    <t>OMARA</t>
  </si>
  <si>
    <t>O32-OMARA 32</t>
  </si>
  <si>
    <t>UM13</t>
  </si>
  <si>
    <t>PULT Z UMIVALNIKOM 13</t>
  </si>
  <si>
    <t>UM13- PULT Z UMIVALNIKOM 13</t>
  </si>
  <si>
    <t>UM14</t>
  </si>
  <si>
    <t>PULT Z UMIVALNIKI 14</t>
  </si>
  <si>
    <t>UM14-PULT Z UMIVALNIKI 14</t>
  </si>
  <si>
    <t>UM15</t>
  </si>
  <si>
    <t>PULT Z UMIVALNIKI 15</t>
  </si>
  <si>
    <t>UM15-PULT Z UMIVALNIKI 15</t>
  </si>
  <si>
    <t>KL6</t>
  </si>
  <si>
    <t>KLOP 6</t>
  </si>
  <si>
    <t>KL6- GARDEROBNA KLOP 6</t>
  </si>
  <si>
    <t>POL4</t>
  </si>
  <si>
    <t>POLICE PLESNA UČILNICA</t>
  </si>
  <si>
    <t>G6</t>
  </si>
  <si>
    <t>GARDEROBNA OMARICA 6</t>
  </si>
  <si>
    <t>G6- GARDEROBNA OMARICA 6</t>
  </si>
  <si>
    <t>G7- GARDEROBNA OMARICA 7</t>
  </si>
  <si>
    <t>TO13</t>
  </si>
  <si>
    <t>BELA TABLA</t>
  </si>
  <si>
    <t>risba</t>
  </si>
  <si>
    <t>35c PLESNA UČILNICA BORILNICA, 35a, 35b VADBENI PROSTOR</t>
  </si>
  <si>
    <t>OBLOGA STEBROV</t>
  </si>
  <si>
    <t>Glej načrt O30- OMARA 30 + LES3- VZORČNA KUHINJA</t>
  </si>
  <si>
    <t>Stensko ogledalo na leseni podlagi dim. 75x120cm brez okvirja, montaža na AB steno</t>
  </si>
  <si>
    <t>Kovinski mrežni koš za smeti brez pokrova, okroglega prereza, v=25l</t>
  </si>
  <si>
    <t>OBEŠALNIK</t>
  </si>
  <si>
    <t>m2</t>
  </si>
  <si>
    <t xml:space="preserve">Izdelava, dobava in kompletna montaža lesene stenske akustične obloge H=7,3M: OBLOGA 1 - lesena stenska akustična obloga (izgled hrastov furnir - mat lakiran) - linijske akustične odprtine na sistemski podkonstrukciji + zvočna izolacija deb. 50 mm; stenske obloge so v delih instalacij (omarice T.O., elektro vertikala) demontažne; glej detajlni načrt; </t>
  </si>
  <si>
    <t>OBL 1.2</t>
  </si>
  <si>
    <t>AKUSTIČNE OBLOGE TELOVADNICA</t>
  </si>
  <si>
    <t>NIŠA ZA GASILNIK 1</t>
  </si>
  <si>
    <t>DO13, DO14- GASILNIK</t>
  </si>
  <si>
    <t>DO14</t>
  </si>
  <si>
    <t>NIŠA ZA GASILNIK 2</t>
  </si>
  <si>
    <t>DO15</t>
  </si>
  <si>
    <t>TO1b</t>
  </si>
  <si>
    <t>PRENOSNIK ZA ZAHTEVNEJŠA OPRAVILA</t>
  </si>
  <si>
    <t>TO1c</t>
  </si>
  <si>
    <t>Sistem čiščenja s komprimiranim zrakom zagotavlja periodično čiščenje filtrov.</t>
  </si>
  <si>
    <t>vgrajen je sistem za gašenje z vodo z lastnim senzorjem požara.</t>
  </si>
  <si>
    <t>Tehnične lastnosti:</t>
  </si>
  <si>
    <t>Velikost priključkov: 2x 300 mm</t>
  </si>
  <si>
    <t>Moč elektromotorja: 18,5 kW</t>
  </si>
  <si>
    <t>Eksterni tlak:                  3.200 Pa</t>
  </si>
  <si>
    <t>Dimenzije filtra:</t>
  </si>
  <si>
    <t>Višina         4.505 mm</t>
  </si>
  <si>
    <t>Širina:        2.865 mm</t>
  </si>
  <si>
    <t>Globina:   1.999 mm</t>
  </si>
  <si>
    <t>Sistem gladkih cevi za odsesovanje lesnega prahu</t>
  </si>
  <si>
    <t>Ravne cevi</t>
  </si>
  <si>
    <t>fi 450</t>
  </si>
  <si>
    <t>m</t>
  </si>
  <si>
    <t>fi 400</t>
  </si>
  <si>
    <t>fi 350</t>
  </si>
  <si>
    <t>fi 300</t>
  </si>
  <si>
    <t>fi 275</t>
  </si>
  <si>
    <t>fi 250</t>
  </si>
  <si>
    <t>fi 225</t>
  </si>
  <si>
    <t>fi 200</t>
  </si>
  <si>
    <t>fi 160</t>
  </si>
  <si>
    <t>fi 150</t>
  </si>
  <si>
    <t>fi 125</t>
  </si>
  <si>
    <t>fi 100</t>
  </si>
  <si>
    <t>fi 80</t>
  </si>
  <si>
    <t>Koleno 90°, R/D=1,5</t>
  </si>
  <si>
    <t>Koleno 45°, R/D=1,5</t>
  </si>
  <si>
    <t>Odcepni kos pod 45°</t>
  </si>
  <si>
    <t>fi 450/250</t>
  </si>
  <si>
    <t>fi 450/200</t>
  </si>
  <si>
    <t>fi 400/250</t>
  </si>
  <si>
    <t>fi 350/300</t>
  </si>
  <si>
    <t>fi 300/125</t>
  </si>
  <si>
    <t>fi 250/200</t>
  </si>
  <si>
    <t>fi 250/150</t>
  </si>
  <si>
    <t>fi 250/125</t>
  </si>
  <si>
    <t>fi 250/100</t>
  </si>
  <si>
    <t>fi 250/80</t>
  </si>
  <si>
    <t>fi 200/200</t>
  </si>
  <si>
    <t>fi 200/150</t>
  </si>
  <si>
    <t>fi 200/125</t>
  </si>
  <si>
    <t>fi 200/80</t>
  </si>
  <si>
    <t>fi 160/125</t>
  </si>
  <si>
    <t>fi 150/125</t>
  </si>
  <si>
    <t>fi 150/100</t>
  </si>
  <si>
    <t>fi 125/80</t>
  </si>
  <si>
    <t>Vzmetni obroč</t>
  </si>
  <si>
    <t>Reducirni kos</t>
  </si>
  <si>
    <t>fi 450/400</t>
  </si>
  <si>
    <t>fi 400/350</t>
  </si>
  <si>
    <t>fi 350/250</t>
  </si>
  <si>
    <t>fi 300/250</t>
  </si>
  <si>
    <t>fi 250/225</t>
  </si>
  <si>
    <t>fi 225/200</t>
  </si>
  <si>
    <t>fi 200/160</t>
  </si>
  <si>
    <t>fi 160/100</t>
  </si>
  <si>
    <t>fi 100/80</t>
  </si>
  <si>
    <t>Fleksibilna cev</t>
  </si>
  <si>
    <t>Drsna loputa s pnevmatskim pogonom</t>
  </si>
  <si>
    <t>Drsna loputa - ročna</t>
  </si>
  <si>
    <t>Obešalne objemke z gumo</t>
  </si>
  <si>
    <t>Pločevinasta škatla 200x120x200 mm z režo dolžine 180x10 mm in priključkom fi 100 mm na zgornji strani .</t>
  </si>
  <si>
    <t>Tehnični podatki:</t>
  </si>
  <si>
    <t>- nominalna dimenzija:  fi 450 mm</t>
  </si>
  <si>
    <t>- dolžina:                      810 mm</t>
  </si>
  <si>
    <t>- širina:                        730 mm</t>
  </si>
  <si>
    <t>- višina:                       740 mm</t>
  </si>
  <si>
    <t>- teža:                         100 kg</t>
  </si>
  <si>
    <t>- tlačni padec pri hitrosti zraka 20 m/s:   ca 430 Pa</t>
  </si>
  <si>
    <t>- varčni hladilni sušilnik zraka moči 0,3 kW opremljen z odvajalcem kondenza ECO DARIN z elektronskim nadzorom padca tlaka in potencialnima kontaktoma za signalizacijo motenj</t>
  </si>
  <si>
    <t>- tlačno posodo velikosti 270 l</t>
  </si>
  <si>
    <t>- SIGMA CONTROL 2 krmilnik</t>
  </si>
  <si>
    <t>- mere: 630 x 1074 x 1100  mm</t>
  </si>
  <si>
    <t>- teža: 295 kg</t>
  </si>
  <si>
    <t xml:space="preserve"> - kot npr KAESER AIRCENTER 12 SFC ali enakovredno</t>
  </si>
  <si>
    <t xml:space="preserve">Mikrogilter za stisnjen zrak </t>
  </si>
  <si>
    <t>Velikost delcev, ki jih je mogoče odstranjevati: &gt; 0,1 μm</t>
  </si>
  <si>
    <t>Maks. vsebnost tekočine na vhodu: 1 g/m³</t>
  </si>
  <si>
    <t>d18 x 1,2 (DN 15)</t>
  </si>
  <si>
    <t>Enako, le d28 x 1,5 (DN 25)</t>
  </si>
  <si>
    <t>Enako, le d35 x 1,5 (DN 32)</t>
  </si>
  <si>
    <t>DN 32</t>
  </si>
  <si>
    <t>Enako, le DN 25</t>
  </si>
  <si>
    <t>Enako, le DN 15</t>
  </si>
  <si>
    <t>• Pretok:1800 l/min pri 6 bar</t>
  </si>
  <si>
    <t>• Max. tlak: 16 bar</t>
  </si>
  <si>
    <t>• Min. tlak: 1,5 bar</t>
  </si>
  <si>
    <t>• Priključek: 1/4"</t>
  </si>
  <si>
    <t>• Max. temp. medija: +50º C</t>
  </si>
  <si>
    <t>• Max. temp. okolice: +50º C</t>
  </si>
  <si>
    <r>
      <rPr>
        <b/>
        <sz val="11"/>
        <rFont val="Calibri"/>
        <family val="2"/>
        <charset val="238"/>
        <scheme val="minor"/>
      </rPr>
      <t>Kompaktna kompresorska naprava</t>
    </r>
    <r>
      <rPr>
        <sz val="11"/>
        <rFont val="Calibri"/>
        <family val="2"/>
        <charset val="238"/>
        <scheme val="minor"/>
      </rPr>
      <t xml:space="preserve"> z variabilno regulacijo motorja, hladilnikom in  tlačno  posodo, ki vključuje:</t>
    </r>
  </si>
  <si>
    <r>
      <rPr>
        <b/>
        <sz val="11"/>
        <rFont val="Calibri"/>
        <family val="2"/>
        <charset val="238"/>
        <scheme val="minor"/>
      </rPr>
      <t>Sistemske cevi iz ogljikovega jekla</t>
    </r>
    <r>
      <rPr>
        <sz val="11"/>
        <rFont val="Calibri"/>
        <family val="2"/>
        <charset val="238"/>
        <scheme val="minor"/>
      </rPr>
      <t xml:space="preserve"> zunaj cinkane po DIN EN10310, vključno potrebni sistemski fitingi, spajanje s stisljivimi spoji z vloženimi tesnili ali z navojnimi zvezami</t>
    </r>
  </si>
  <si>
    <r>
      <t>Zaporna krogelna pipa</t>
    </r>
    <r>
      <rPr>
        <sz val="11"/>
        <rFont val="Calibri"/>
        <family val="2"/>
        <charset val="238"/>
        <scheme val="minor"/>
      </rPr>
      <t xml:space="preserve"> s prirobničnimi priključki za vodo 90°C in tlak 6 bar, vključno protiprirobnice, tesnilni in pritrdilni material</t>
    </r>
  </si>
  <si>
    <r>
      <rPr>
        <b/>
        <sz val="11"/>
        <rFont val="Calibri"/>
        <family val="2"/>
        <charset val="238"/>
        <scheme val="minor"/>
      </rPr>
      <t>Pripravne enota za stisnjen zrak</t>
    </r>
    <r>
      <rPr>
        <sz val="11"/>
        <rFont val="Calibri"/>
        <family val="2"/>
        <charset val="238"/>
        <scheme val="minor"/>
      </rPr>
      <t xml:space="preserve"> sestavljena iz filtra z regulatorjem in lubrikatorja, manometra 0,5-10 bar.</t>
    </r>
  </si>
  <si>
    <t>1.42.1</t>
  </si>
  <si>
    <t>1.42.2</t>
  </si>
  <si>
    <t>1.42.3</t>
  </si>
  <si>
    <t>1.42.4</t>
  </si>
  <si>
    <t>1.42.5</t>
  </si>
  <si>
    <t>1.42.6</t>
  </si>
  <si>
    <t>1.42.7</t>
  </si>
  <si>
    <t>1.42.8</t>
  </si>
  <si>
    <t>1.42.9</t>
  </si>
  <si>
    <t>1.42.10</t>
  </si>
  <si>
    <t>1.42.11</t>
  </si>
  <si>
    <t>1.42.12</t>
  </si>
  <si>
    <t>STISNJEN ZRAK</t>
  </si>
  <si>
    <t>1.45.</t>
  </si>
  <si>
    <t>1.44.1.</t>
  </si>
  <si>
    <t>1.44.2.</t>
  </si>
  <si>
    <t>1.44.3.</t>
  </si>
  <si>
    <t>1.44.4.</t>
  </si>
  <si>
    <t>1.44.4.1</t>
  </si>
  <si>
    <t>1.44.4.2</t>
  </si>
  <si>
    <t>1.44.5.</t>
  </si>
  <si>
    <t>1.44.5.1</t>
  </si>
  <si>
    <t>1.44.5.2</t>
  </si>
  <si>
    <t>1.44.6.</t>
  </si>
  <si>
    <t>ODSESOVANJE LESNEGA PRAHU Z BRIKETIRKO</t>
  </si>
  <si>
    <t>42.ODSD
43.BRIK</t>
  </si>
  <si>
    <t>TEHNOLOŠKA ELEKTRO OPREMA</t>
  </si>
  <si>
    <t>D./</t>
  </si>
  <si>
    <t>POPIS OPREME - PO PROSTORIH</t>
  </si>
  <si>
    <t>POPIS OPREME SKUPNI</t>
  </si>
  <si>
    <t>A.1/</t>
  </si>
  <si>
    <t>A.2/</t>
  </si>
  <si>
    <t>A.3/</t>
  </si>
  <si>
    <t>A.1/ POHIŠTVENA OPREMA - opis pozicij</t>
  </si>
  <si>
    <t>A.2/ AKUSTIČNE OBLOGE- opis pozicij</t>
  </si>
  <si>
    <t>A.2/ AKUSTIČNE OBLOGE- opis skupaj</t>
  </si>
  <si>
    <t>A.1/ POHIŠTVENA OPREMA - skupaj</t>
  </si>
  <si>
    <t xml:space="preserve">POHIŠTVENA OPREMA </t>
  </si>
  <si>
    <t>AKUSTIČNE OBLOGE</t>
  </si>
  <si>
    <t>OPREMA UČILNIC, PROSTOROV ZA UČITELJE IN SKUPNIH PROSTOROV - TELOVADNICA IN LESARSKE - skupaj</t>
  </si>
  <si>
    <t>PZI - REKAPITULACIJA ZA OPREMO - OPREMA UČILNIC, PROSTOROV ZA UČITELJE IN SKUPNIH PROSTOROV - TELOVADNICA IN LESARSKE</t>
  </si>
  <si>
    <t>POPIS OPREME PO PROSTORIH</t>
  </si>
  <si>
    <t>C.2/</t>
  </si>
  <si>
    <t>C.3/</t>
  </si>
  <si>
    <t>C.4/</t>
  </si>
  <si>
    <t>C.1/ STROJNA DELAVNICA (prostor 46/47) - stroji in naprave</t>
  </si>
  <si>
    <t>C.2/ STROJNA DELAVNICA (prostor 46/47) - drobna oprema</t>
  </si>
  <si>
    <t>C.3/ ROČNA LESNA DELAVNICA (prostor izven novega ŠCSG) - električno ročno orodje</t>
  </si>
  <si>
    <t>C.4/ ROČNA LESNA DELAVNICA (prostor izven novega ŠCSG) - drobna oprema</t>
  </si>
  <si>
    <t>RAZNO</t>
  </si>
  <si>
    <t>PID</t>
  </si>
  <si>
    <t>A.3/ RAZNO</t>
  </si>
  <si>
    <t>A.3/ RAZNO- skupaj</t>
  </si>
  <si>
    <t>REZILA ZA MIZNI 
REZKALNI STROJ</t>
  </si>
  <si>
    <t>ROČNI SKOBELJNI STROJ</t>
  </si>
  <si>
    <t>REZILA ZA NADMIZNI REZKAR S PRIPOMOČKI ZA VPENJANJE</t>
  </si>
  <si>
    <t>IZVIJAČ TORX</t>
  </si>
  <si>
    <t>Moč elektromotorja 450 do 850W, hitrovpenjalna glava za svedre od 1,5 mm, vrtenje levo/ desno, min do 2.800 obr/min, max 2 kg, v kovčku.
Ustreza kot npr. Makita H6413, Metabo BE 500/6, Bosch GSB 1600 RE, DeWalt DWD024S, Milwaukee PDE 13RX, AEG SBE 750 RE ali enakovredno.</t>
  </si>
  <si>
    <t>LAKIRNA KABINA</t>
  </si>
  <si>
    <t>ŠESTILO VERITAS LETVENO</t>
  </si>
  <si>
    <t>DRŽALO MANJŠIH OBDELOVANCEV</t>
  </si>
  <si>
    <t>ŽAGA KATABA COMPACT 180 Super Hard</t>
  </si>
  <si>
    <t>OČALA VAROVALNA</t>
  </si>
  <si>
    <t>REZILO ZA VREZOVALEC NAVOJEV</t>
  </si>
  <si>
    <t>Posoda za nanos lepila</t>
  </si>
  <si>
    <t>Valjček za nanos lepila pri furniranju</t>
  </si>
  <si>
    <t>Tuba  za nanos lepila- s kompletom nastavkov za različne širine</t>
  </si>
  <si>
    <t>Moč elektromotorja od 300W do 450W, premer brusilnega krožnika 150 mm, (nihajni krog &gt;3mm) število nihajev &gt;8000 min, v kovčku.
Ustreza kot npr. Makita BO6030, Metabo SXE 450, Bosch GEX 150 AC, DeWalt D26410 400W, Milwaukee ROS 150 E-2, Festool ETS 150/5 EQ, Mafell EVA150 E/5 ali enakovredno.</t>
  </si>
  <si>
    <t>Strojček za poravnavanje robov 1300W, širina poravnavanja 50mm,
Ustreza kot npr. Virutex CE53S, Hoffmann BH-556 
ali enakovredno.</t>
  </si>
  <si>
    <t>Ostalo orodje in pripomočki:</t>
  </si>
  <si>
    <t>ŽAGNI LISTI ZA ČELILNIK</t>
  </si>
  <si>
    <t>Za mokro brušenje, z usnjenim polirnim kolutom, za neprekinjeno delo min 4h, ustreza kot npr. TORMEX ali enakovredno.</t>
  </si>
  <si>
    <t>RAŠPA POLOKROGLA za les</t>
  </si>
  <si>
    <t>RAŠPA OKROGLA za les</t>
  </si>
  <si>
    <t>PILA POLOKROGLA za les</t>
  </si>
  <si>
    <t>PILA TRIKOTNA za les</t>
  </si>
  <si>
    <t xml:space="preserve">SKLADIŠČA ZA ORODJA:
- LINIJSKO SKLADIŠČE ZA ORODJA NA LEVI STRANI MIZE:   vsaj 8 pozicij, za maks. premer orodja 245 mm, maksimalna dolžina orodja L=240 mm,
- Dodatno vrtljivo skladišče orodij vsaj 18 pozicij zadaj premično s strojem v X smeri,
- Skladišče za list žage premera vsaj 350 mm; premično s strojem v X smeri,
• Zahtevana naprava za avtomatsko merjenje dolžine orodja na stroju.   
• Zahtevan lovilec odrezkov. Stroj ga ima shranjenega v linijskem skladišču in ga vpenja glede na delovni program, 1 lovilec uporaben pri več orodjih.
</t>
  </si>
  <si>
    <t>DELOVNA MIZA:
Dimenzija del. mize (os X os Y): vsaj 3.000 x 1.450 mm. 
Premični aluminijasti nasloni za vakuumske prijemalke; brezcevni sistem, vsaj 6 naslonov z dolžino vsaj 1450 mm.
• VAKUUMSKE PRIJEMALKE: 
- tipa (Schmalz) višine 100 mm z dvojnim kanalom podtlaka,
18 kom. z dimenzijo 140 x 115 mm, 
4 kom. z dimenzijo 125 x 75 mm, 
4 kom. z dimenzijo 120 x 50 mm, 
- Predpriprava za vpenjalne klešče na 6 konzolah,  
- Vpenjalne klešče za Schmalz konzolno mizo, debelina vpenjanja obdelovancev 55-105mm vsaj 4 kos,
- Nastavki za obdelavo furniranih elementov vsaj 3 kosi.
• POZICIONIRANJE PRIJEMALK: 
Pozicioniranje prijemalk s pomočjo laserske naprave. Možnost postavitve prijemalk na večih konzolah istočasno z eno pozicijo laserja.
• DELOVNA OBMOČJA: 
2 delovni območji s stopalko na posamezno delovno območje. 
• DVIŽNE LETVE: 
4 kom z maksimalno nosilnostjo posamezne letve vsaj 20kg.</t>
  </si>
  <si>
    <t xml:space="preserve">AVTOMATSKO centralizirano mazanje stroja.
ODSESOVALNI SISTEM:
Centraliziran z enotnim izhodom, priključek za odsesovalno cev:  300 mm.
Višina kape rezkalnega agregata je krmiljena; nastavljiva samodejno glede na delovni program. Dodana avtomatska krmiljena loputa za izbiro odprtine odsesovanja glede na vrsto obdelave stroja (vrtanje, rezkanje).
</t>
  </si>
  <si>
    <t>VAROVANJE STROJA:
• varnostni sistem z varnostnimi tepihi,
• zahtevana ograja na desni strani stroja,
• varnostna STOP stikala na premični krmilni konzoli, na prenosni komandi, na dodatni komandi na desni strani stroja in na stroju.
KRMILJENJE STROJA:
• krmilnik je izveden preko sodobnega osebnega računalnika,
• programska oprema za 2D in 3D obdelavo,
• 5-osna interpolacija,
• premična krmilna konzola z LCD monitorjem, tipkovnico in miško, 
• dodatna komanda na drugi strani stroja,
• zahtevan optični prikaz statusa stanja stroja z led lučmi različnih barv na kabini,
• čitalnik črtne kode (brezžični) za branje QR kode,
• PRENOSNA KOMANDA:  za nastavitev hitrosti pomika osi, 
• zahtevan UPS sistem za neprekinjeno napajanje računalnika,
• zahtevana klimatizacijska naprava za elektro omaro.</t>
  </si>
  <si>
    <t>PROGRAMSKA OPREMA
• program za krmiljenje stroja v SLOVENŠČINI,
• zahtevan 3D simulator delovanja stroja s kontrolo kolizije,
• zahtevan paket za oddaljeno pomoč preko interneta,
• 25 licenc za CNC grafični urejevalnik za pripravo delovnih programov v učilnici, mrežna verzija. 
Karakteristike CNC grafičnega urejevalnika:
- CAD ukazi (vrtenje, premikanje, ponovitve, risanje kontur v polyline ali spline obliki, pomoč pri risanju),
- rezkanje napisov (vse TrueType pisave iz računalnika),
- izpraznitve poljubnih kontur s poljubnimi orodji (izbira strategije),
- interpoliranje rezkalnih poti (glajenje krivulj),
- dodajanje virtualnih/navideznih ravnin v poljubni poziciji, ki poenostavljajo uporabo kotnih agregatov (četrte in pete osi),
- uporaba podprogramov (gnezdenje obdelav),
- nastavitev optimizacije obdelav (vrstni red za krajši čas obdelav) in povezave več programov na mizi z optimizacijo menjave orodij,
- neomejeni uvoz DXF formata iz drugih programov,
- grafični 3D prikaz vseh programov.</t>
  </si>
  <si>
    <t>• možnost hitre menjave lepilnega kotlička,
• 2x kotliček za nanos lepila (EVA, PUR), kotliček s teflonsko oblogo,
• pnevmatska vrata na vhodu podajalnega sistema za varovanje prehitrega vstavljanja obdelovanca v stroj,
• ježek za podajanje masivnih nalimkov,
• zaslon na dotik velikosti vsaj 15'' za upravljanje s strojem,
• CNC krmiljenje pozicije spodnjega in zgornjega rezkarja s servo motorji preko zaslona na dotik (višina in globina za vsak agregat),
• CNC krmiljenje pozicije rondomata preko rezkarja s servo motorjem preko zaslona na dotik,
• CNC krmiljenje pozicije radijusnih strgal s servo motorji preko zaslona na dotik (višina in globina za vsak agregat),
• možnost pomnjenja delovnih programov glede na vrsto nalimkov s shranjenimi pozicijami za vsak agregat,
• stroj je opremljen z garnituro orodja,
• CE varnostni normativ.</t>
  </si>
  <si>
    <t>Par stojk, kovinske, delovne višine 700 mm.</t>
  </si>
  <si>
    <t>- vijačni kompresor z IE3 učinkovitim motorjem moči 5,5 kW za pretok 0,34-1,04 m³/min pri tlaku 10 bar</t>
  </si>
  <si>
    <t>Žaga premera 600 mm za prečno prežagovanje po specifikaciji stroja.</t>
  </si>
  <si>
    <t>Premer 100- 120 mm, po specifikaciji stroja.</t>
  </si>
  <si>
    <t>Svedri za izdelavo krp 8, 10, 12, 15, 20, 25, 30, 35, 40 mm, fostnerjevi svedri, komplet 18 svedrov.</t>
  </si>
  <si>
    <t>Za merjenje premera valja ali izdolbin, primerjanje.</t>
  </si>
  <si>
    <t>Za merjenje vlage v lesu in furnirju.</t>
  </si>
  <si>
    <t>Digitalni višinomer za nastavljanje višine rezil na strojih.</t>
  </si>
  <si>
    <t>Za merjenje debeline obdelovancev.</t>
  </si>
  <si>
    <t>Pripomoček za merjenje premera in dolžine rezilnega orodja v vpenjalni glavi (CNC, čepilnik, MRS).</t>
  </si>
  <si>
    <t>Komplet mizarskih svor z dolžinami 350- 20 kom, 500- 10 kom, 600- 10 kom, 800- 8 kom, 1000- 8 kom, 1200-8 kom, 1600- 4 kom, 2000- 4 kom.</t>
  </si>
  <si>
    <t>Dolžina min 400 mm, za vzdolžno žaganje.</t>
  </si>
  <si>
    <t>Dolžina 200 do 350 mm, za prečno žaganje (fino ozobljenje).</t>
  </si>
  <si>
    <t>Standardna.</t>
  </si>
  <si>
    <t>Širina rezila 48 mm, z lomilcem in naslonom za roko nad peto.</t>
  </si>
  <si>
    <t>Širina rezila 48 mm, z naslonom za roko nad peto.</t>
  </si>
  <si>
    <t>Posoda za čiščenje žagnih listov, prostornina 20l, s sredstvi za čiščenje.</t>
  </si>
  <si>
    <t>Standardni.</t>
  </si>
  <si>
    <t>Kovinsko- 300 mm.</t>
  </si>
  <si>
    <t>Standardni (marking gauge), dvojna nastavitev,
izdelali bomo sami.</t>
  </si>
  <si>
    <t>Komplet dodatnih nastavkov in vpenjal za brušenje rezil dlet, skobljičev, nožev, svedrov, rezbarskih dlet, polirna pasta, izravnalec kamna, merilnik kotov, pokrivalo za stroj.
Kot npr. en del v Set nastavkov TNT-708 za strugarje in rezbarje.</t>
  </si>
  <si>
    <t>Dolžina 700 mm, žagni list mizarske ročne žage.</t>
  </si>
  <si>
    <t>Dolžina 700 mm, žagni list mizarske ročne žage. Žago izdelajo v šolski delavnici.</t>
  </si>
  <si>
    <t>Kovinsko, teža 500 g.</t>
  </si>
  <si>
    <t>Kovinsko, teža 300 g.</t>
  </si>
  <si>
    <t>Kovinsko, teža 150 g.</t>
  </si>
  <si>
    <t>Kovinsko, teža 2000 g.</t>
  </si>
  <si>
    <t>Standardne.</t>
  </si>
  <si>
    <t>Dolžina 150mm.</t>
  </si>
  <si>
    <t>Širina 20mm.</t>
  </si>
  <si>
    <t>Širina 50mm.</t>
  </si>
  <si>
    <t>Gumijasto, premera 65 do 71 mm z lesenim ročajem.</t>
  </si>
  <si>
    <t>Dolžina min 300 mm.</t>
  </si>
  <si>
    <t>Dolžina min 150 mm.</t>
  </si>
  <si>
    <t>Ogelnik, 700 mm, kovinski.</t>
  </si>
  <si>
    <t>Standardni 45 stopinj, lahko univerzalni kotnik min 300 mm.</t>
  </si>
  <si>
    <t>Pomični poševnik.</t>
  </si>
  <si>
    <t>Za ostrenje rezil, standardna (dleta, skobljiči…)</t>
  </si>
  <si>
    <t>Za ročno ostrenje rezil.</t>
  </si>
  <si>
    <t>Profilni rezkarji, ravni, V, U, kopirni, vsi z ležajem ali brez, 30-35 delni komplet, stebla rezil 8 mm, v škatli.
Ustreza kot npr. ENT 09030 30-tlg. HM DURACUT Fräser Set ali enakovredno.</t>
  </si>
  <si>
    <t>ROČNI SESALEC</t>
  </si>
  <si>
    <t>Komplet, dolžine 200 x 100 in 300 x 120 mm.</t>
  </si>
  <si>
    <t>Olfa noži, varni, za rezanje talnih oblog, profi, set 9 + 18mm,
kot npr. Wedo Profi-Olfa nož, AUTO-LOAD, 9 mm - Nr. 78409 in Wedo Profi-Olfa nož AUTO-LOAD 18 mm - Nr. 78418.</t>
  </si>
  <si>
    <t>VREZOVALEC NAVOJEV 2-DELNI SET 38mm (1 1/2"ali bolje 2")- za skobeljnike, ki jih imamo namen izdelati bolje (2")</t>
  </si>
  <si>
    <t>ŠABLONA ZA ROGLJIČENJE 150mm (za zarisovanje rogljev)</t>
  </si>
  <si>
    <t>Garnitura za čepljenje in vzdolžno rezkanje oken, za profil min. 68 mm.</t>
  </si>
  <si>
    <t xml:space="preserve">SKOBELJNIK </t>
  </si>
  <si>
    <t>Krožna žaga za vzdolžni rez, vključno z dobavo in vgradnjo, s priklopom in zagonom opreme. 
Kot npr. Felder K 940S ali enakovredno</t>
  </si>
  <si>
    <t>Čelilnik, vključno z dobavo in vgradnjo, s priklopom in zagonom opreme. 
Kot npr.: Stromab TR600 ali enakovredno</t>
  </si>
  <si>
    <t xml:space="preserve">Enostranski krožni formatni žagalni stroj, vključno z dobavo in vgradnjo, s priklopom in zagonom opreme. 
Kot npr. Felder K 700 ali enakovredno. </t>
  </si>
  <si>
    <t>Stenski žagalni stroj za razrez plošč, vključno z dobavo in vgradnjo, s priklopom in zagonom opreme. 
Kot npr. FORMAT 4 Kappa V60 ali enakovredno</t>
  </si>
  <si>
    <t>Enostranski krožni formatni žagalni stroj, vključno z dobavo in vgradnjo, s priklopom in zagonom opreme.
Kot npr. FORMAT 4 Kappa 400 X motion ali enakovredno</t>
  </si>
  <si>
    <t xml:space="preserve">Stroj mora vsebovati oziroma ustrezati naslednjim zahtevam za delo:
• maks. premer orodja na vretenu rezkarja 350mm,
• hitrost vrtenja orodja 3600 obr/min,
• moč motorja vsaj 7,5 kW - S6,
• hitra menjava orodja ISO 40,
• dodatno 2x vpenjalno vreteno ISO 40, vreteno fi 40mm,
• dodatno 1x vpenjalno vreteno ISO 40, krajše vreteno premera 30mm,
• maksimalni premer lista žage 400 mm,
• maksimalna višina reza 120 mm,
• moč motorja žage  vsaj 3 KW,
• dolžina vodila vozu vsaj 2800 mm, 
• nagib vodila na vozu +-45 stopinj,
• delovna širina 400mm z omejevalci na revolverju,
• dodatni omejevalci za dolžino na revolverju,
• dodan pritiskač proti vrtenju/ zamiku obdelovanca,
• dodan dodatni pnevmatski cilinder za pritrditev obdelovanca,
• CE normativ.
</t>
  </si>
  <si>
    <t>Stružnica za vzdolžno struženje lesa, vključno z dobavo in vgradnjo, s priklopom in zagonom opreme. 
Kot npr. Stratos Masters FU 230 ali enakovredno</t>
  </si>
  <si>
    <t xml:space="preserve">Stroj mora vsebovati oziroma ustrezati naslednjim zahtevam za delo:
• delovna širina do 650 mm
• samostoječ stroj na podstavku
• ena podajalna hitrost  8m/min
• dodano držalo za nitko
• moč 0.5kW
• CE varnostni normativ
</t>
  </si>
  <si>
    <t xml:space="preserve">Robna lepilka, vključno z dobavo in vgradnjo, s priklopom in zagonom opreme.  
Kot npr. Format 4 Tempora 60.06 L ali enakovredno. </t>
  </si>
  <si>
    <t>Hidravlična stiskalnica za ploskovno lepljenje, vključno z dobavo in vgradnjo, s priklopom in zagonom opreme. 
Kot npr. Felder Format 4 HVP 90L TIP 2</t>
  </si>
  <si>
    <t xml:space="preserve">Stroj mora vsebovati oziroma ustrezati naslednjim zahtevam za delo:
• delovne dimenzije vsaj 2900 x 1580 mm,
• 6x vertikalna konzola z ročnim hidravličnim pritisnim cilindrom, 
• pritisni cilindri z močjo vsaj 2t in hodom minimalno 100 mm,
• enostavna blokada cilindrov na vertikalno konzolo z ekscentrom (ne z vijakom),
• ločena nastavitev pritiska vsakega cilindra posebej,
• 4x nosilci za stiskanje korpusov,
• podstavek za korpuse, 
• 4x ekscentrično vpenjalo za stiskanje korpusov,
• 1x vertikalni nosilec z dvema horizontalnima mehanskima pritiskačema za stiskanje okvirjev,
• 3x pritisna letev za širinsko lepljenje plošč,
• 1x komplet nastavkov za lepljenje okvirjev spojenih pod kotom 45 stopinj,
• galvanizirani nosilci za lažje odstranjevanje lepila,
• CE varnostni normativ.
</t>
  </si>
  <si>
    <r>
      <t>Naprava mora vsebovati oziroma ustrezati naslednjim zahtevam za delo:
• moč motorja 0,9 (HP) / 2,5 (HP) konjskih moči ali več,
• minimalni ustvarjen podtlak 400/500Pa,
• površina filtrirne stene 2 m</t>
    </r>
    <r>
      <rPr>
        <vertAlign val="superscript"/>
        <sz val="11"/>
        <rFont val="Calibri"/>
        <family val="2"/>
        <charset val="238"/>
        <scheme val="minor"/>
      </rPr>
      <t>2</t>
    </r>
    <r>
      <rPr>
        <sz val="11"/>
        <rFont val="Calibri"/>
        <family val="2"/>
        <charset val="238"/>
        <scheme val="minor"/>
      </rPr>
      <t xml:space="preserve"> ali več,
• pretok zraka 3000/6800 m</t>
    </r>
    <r>
      <rPr>
        <vertAlign val="superscript"/>
        <sz val="11"/>
        <rFont val="Calibri"/>
        <family val="2"/>
        <charset val="238"/>
        <scheme val="minor"/>
      </rPr>
      <t>3</t>
    </r>
    <r>
      <rPr>
        <sz val="11"/>
        <rFont val="Calibri"/>
        <family val="2"/>
        <charset val="238"/>
        <scheme val="minor"/>
      </rPr>
      <t>/h ali več,
• cona 22 ATEX standardi,
• proti eksplozijska izvedba motorja,
• dodan toplotni izmenjevalnik za segrevanje povratnega zraka v lakirnico. Pretok na izmenjevalniku dimenzioniran na ponujeno lakirno kabino, tako da v prostoru ustvarja nadtlak. Pretok zraka vsaj 7000 m</t>
    </r>
    <r>
      <rPr>
        <vertAlign val="superscript"/>
        <sz val="11"/>
        <rFont val="Calibri"/>
        <family val="2"/>
        <charset val="238"/>
        <scheme val="minor"/>
      </rPr>
      <t>3</t>
    </r>
    <r>
      <rPr>
        <sz val="11"/>
        <rFont val="Calibri"/>
        <family val="2"/>
        <charset val="238"/>
        <scheme val="minor"/>
      </rPr>
      <t xml:space="preserve">/h, integrirani filtri za filtriranje zraka, toplotna moč vsaj 75 kW, ohišje izdelano na način, da se prepreči toplotne mostove, prašno lakiran, vključen ventilator,
• skladno z EX elaboratom, 
• kompleten CE varnostni normativ.
</t>
    </r>
  </si>
  <si>
    <t>Brusilna miza, za površinsko obdelavo lesnih površin.
Kot npr. FST 160 ali enakovredno.</t>
  </si>
  <si>
    <t xml:space="preserve">Premična odsesovalna naprava. Naprava s povečanim filtrirnim območjem, na kolesih za premik. 
Kot npr. Felder RL 200 ali enakovredno. </t>
  </si>
  <si>
    <t>6.TŽ</t>
  </si>
  <si>
    <t>MIZARSKI TRAČNI ŽAGALNI STROJ</t>
  </si>
  <si>
    <t xml:space="preserve">Podajalnik za mizarski tračni žagalni stroj, kot npr. Felder 301 - RA 200 CPM. Vključno z dobavo in vgradnjo s priklopom in zagonom opreme. </t>
  </si>
  <si>
    <t>Stroj mora vsebovati oziroma ustrezati naslednjim zahtevam za delo:
• max višina 160 mm
• hitrost podajanja zvezno nastavljiva do 35 m/min
• pnevmatsko nastavljiv pritisk
• CE normativ.</t>
  </si>
  <si>
    <t xml:space="preserve">Poravnalni skobeljni stroj, vključno z dobavo in vgradnjo, s priklopom in zagonom opreme. 
Kot npr. FORMAT 4 Plan 51L ali enakovredno
</t>
  </si>
  <si>
    <t xml:space="preserve">Mizni rezkalni stroj, vključno z dobavo in vgradnjo, s priklopom in zagonom opreme.
Kot npr. Felder F 900 Z ali enakovredno
</t>
  </si>
  <si>
    <t xml:space="preserve">Nadmizni rezkalni stroj, vključno z dobavo in vgradnjo, s priklopom in zagonom opreme. 
Kot npr. Minimax Router 600F ali enakovredno.
</t>
  </si>
  <si>
    <t xml:space="preserve">Stroj mora vsebovati oziroma ustrezati naslednjim zahtevam za delo:
• moč motorja 3 kW ali več,
• razdalja med vretenom in nosilcem agregata 600 mm,
• število obratov 9000-18000 obr/min,
• vertikalni pomik vreten vsaj 80 mm,
• dodani omejilci za nastavitev višine vsaj 6 kos,
• vertikalni pomik mize 150 mm,
• Podaljški mize 3 delni - dim. mize s podaljški 960 x 880 mm Višina delovne mize  1050 mm,
• Vpenjalne puše 6 - 8 - 10 - 12 mm,
• CE normativ.
</t>
  </si>
  <si>
    <t xml:space="preserve">Čepilni rezkalni stroj, vključno z dobavo in vgradnjo, s priklopom in zagonom opreme.
Kot npr. SCM TEN 220 Class ali enakovredno
</t>
  </si>
  <si>
    <t xml:space="preserve">Stroj za mozničenje, vključno z dobavo in vgradnjo, s priklopom in zagonom opreme. 
Kot npr. Felder FD 21 ali enakovredno.
</t>
  </si>
  <si>
    <t xml:space="preserve">Stroj mora vsebovati oziroma ustrezati naslednjim zahtevam za delo:
• moč motorja 3,0kW (S6), 
• vsaj 21 vrtalnih vreten z razmikom 32mm,
• pomik  vrtalne glave 70mm,
• avtomatski pomik horizontalno/vertikalno,
• dodani hitrovpenjalni nastavki za svedre 35 kos,
• dodano vodilo za levo/desno vrtanje skupne dolžine 3000mm, 
• 3 pritisni cilindri za fiksiranje obdelovanca,
• dimenzija delovne mize 900x380mm, 
• dodatno vodilo za vrtanje pod kotom 45 in 90 stopinj,
• enota za nastavitev hitrosti pomika vrtalne enote,
• dodana odsesovalna kapa za priklop ventilacije,
• dodan hiter sistem z referencami za levo/desno vrtanje,
• sistem montaže podaljškov delovne mize,
• sistem 8 fiksnih pozicij za stransko vodilo, 
• stranska vodila se morajo nastavljati ročno s pomočjo vključenih mehanskih digitalnih prikazovalnikov za hitro in natančno nastavitev vodil na 0,1 mm, 
• CE varnostni normativ.
</t>
  </si>
  <si>
    <t xml:space="preserve">Stroj mora vsebovati oziroma ustrezati naslednjim zahtevam za delo:
• moč motorja 3,0kW (S6), 
• višina centra 230 mm ali višje,
• premer struženja 455 mm ali več,
• razdalja med centri 700 mm ali več,
• vrtljiva glava, ki omogoča čelno struženje velikih premerov obdelovancev do 700mm ali več,
• frekvenčno nastavljanje obratov preko potenciometra,
• lito podnožje, noge, vreteno in konjiček,
• dodan podaljšek za povečanje stružne dolžine oziroma za montažo podpore za čelno struženja 350mm ali več,
• dodan hitrovpenjalni sistem za hitro postavitev podaljšane mize,
• dodana profesionalna vpenjalna glava s premerom 100 mm ali več, z možnostjo nastavka za ožje premere do 25 mm,
• dodan natančni vzdolžni kopirnik dolžine vsaj 990 mm z možnostjo kopiranja direktno iz obdelovanca,
• dodana vrtalna glava,
• CE varnostni normativ.
</t>
  </si>
  <si>
    <t xml:space="preserve">Stroj za obrez furnirja,vključno z dobavo in vgradnjo, s priklopom in zagonom opreme. 
Kot npr. Casati FILA 31 ali enakovredno. 
</t>
  </si>
  <si>
    <t xml:space="preserve">Stroj mora vsebovati oziroma ustrezati naslednjim zahtevam za delo:
• obrez s pomočjo krožne žage in rezkarja,
• dolžina reza največ 3200 mm,
• delovna višina reza vsaj 42 mm,
• moč motorja žage vsaj 2,2 kW,
• moč motorja rezkarja 1,1 kW,
• hitrost rezila žage 9000obr/min, 
• list žage s premerom 180mm,  
• pnevmatski dvig/spust žagalnega agregata,
• ročni pomik agregata žage in rezkarja,
• odsesavanje direktno na agregatu,
• pomik žagalnega in rezkalnega agregata na linearnih vodilih,
• dva stranska cilindra za dvig in spust pritisne letve, 
• maksimalna širina reza na zadnji strani največ 650 mm,
• dodan elektronski prikazovalnik nastavljene delovne širine,
• pnevmatska blokada zadnjega vodila,
• pnevmatski pritisni most za fiksiranje zložaja,
• CE varnostni normativ.
</t>
  </si>
  <si>
    <t xml:space="preserve">Spajalnik furnirja, vključno z dobavo in vgradnjo, s priklopom in zagonom opreme.
Kot npr. Casati Z 650-I
</t>
  </si>
  <si>
    <t xml:space="preserve">Stroj mora vsebovati oziroma ustrezati naslednjim zahtevam za delo:
• delovne dimenzije: x-os: vsaj 3000 mm, y-os: vsaj 1500 mm, z-os: vsaj 150 mm (maksimalna debelina obdelovanca merjeno od prijemal), vsaj 250 mm od konzole,
• hodi delovnih osi: x-os: vsaj 4000mm, y-os: vsaj 1900 mm, z-os: vsaj 450 mm, 
• sistem pomika osi:   x-os: zobata letev, y-os: vijačno vreteno, z-os: vijačno vreteno,
• zahtevano povečano tesnjenje na vseh ležajnih blokih linearnih vodil,
• zahtevane zaprte verige kablov za X in Y os,
• hitrosti pomikov: x os: vsaj 65 m/min,y os: vsaj 65 m/min, z os: vsaj 20m/min,
• maksimalne zunanje dimenzije postavljenega stroja z upoštevanjem varnostnih razdalj:  Dolžina do 6600mm x širina z varnostnimi tepihi do 4500mm x višina do 2600mm,
• konstrukcija stroja: Monolitna konstrukcija stroja, mostna izvedba z dvostransko vpetjem po x osi, dvostransko voden  pomik mostu po X osi z dinamično kontrolo natančnosti pomika,
• teža stroja:  vsaj 4000 kg. 
</t>
  </si>
  <si>
    <t xml:space="preserve">DELOVNI AGREGATI:
• ENOTA ZA REZKANJE (5 osna):
Moč motorja vsaj 12kW s keramičnimi ležaji.
Število vrtljajev: 1.000-24.000 obr/min krmiljeno s frekvenčnim pretvornikom.
Tekočinsko hlajenje motorja preko hladilnika.
Referenčni trn za uporabo dodatnih kotnih agregatov na 5 osnem rezkalnem motorju.
• ENOTA ZA VRTANJE: 
Vrtalni agregat, število vrtljajev nastavljivo preko frekvenčnega pretvornika, skupno vsaj 28 vrtalnih agregatov od tega vsaj 22 vertikalnih vrtalnih glav in 6 horizontalnih vrtalnih glav, z žago premera vsaj 120mm, ki je integrirana v vrtalnem agregatu.
</t>
  </si>
  <si>
    <t xml:space="preserve">• PRIKLJUČKI ZA KONTRAŠABLONE: 
Vsaj 1 priključek za delo s kontrašablonami.
• Referenčni PRISLONI ZA OBDELOVANCE
• DVOJNA VRSTA prislonov: 6 sprednjih in 6 zadnjih prislonov, 2+2 stranska prislona.
• VAKUUMSKA ČRPALKA: 
Pretok vsaj 180 m3/h.
</t>
  </si>
  <si>
    <t>• Program za postavitev prijemalk na mizi in zagon delovnih programov; 
• 2D simulator, 
• manager za nastavitev vseh orodij,
• program za postavitev orodij na stroju, 
• SPLOŠNI MAKRI/PODPOGRAMI za enostavno izvajanje različnih vrst obdelav,
• parametrični program za izdelavo NOTRANJIH VRAT z vključenimi funkcijami za grobo in fino formatiranje.
CAD/CAM programska oprema:
• CAD/CAM programska oprema za 5 osno programiranje s poljubno 3D konturno in površinsko obdelavo,
• postprocesorji CAD programov za delo na stroju,
• 20 licenc programske opreme AlfaCam za izobraževalne namene, mrežna verzija
• 20 licenc programske opreme Megatišler, za izobraževalne namene, mrežna verzija
• CE varnostni normativ stroja.</t>
  </si>
  <si>
    <t xml:space="preserve">Tračni brusilni stroj, vključno z dobavo in vgradnjo, s priklopom in zagonom opreme. 
Kot npr. LASM LBO 60G ali enakovredno.
</t>
  </si>
  <si>
    <t xml:space="preserve">Kontaktna brusilka, vključno z dobavo in vgradnjo, s priklopom in zagonom opreme. 
Kot npr. Unitek WINNER 1100 ali enakovredno
</t>
  </si>
  <si>
    <t xml:space="preserve">Stiskalnica, vključno z dobavo in vgradnjo, s priklopom in zagonom opreme. 
Stiskalnica za stiskanje pohištvenih korpusov, širinsko lepljenje lesa, stiskanje okvirjev za stavbno pohištvo, stiskanje posebnih obdelovancev kot so stoli, klopi, zahtevnejši pohištveni elementi. 
Kot npr. Barth RP 3001 ali enakovredno. </t>
  </si>
  <si>
    <t xml:space="preserve">Kompaktna lakirna kabina, vključno z dobavo in vgradnjo, s priklopom opreme. Lakirna kabina z motorjem za odsesovanje lakirnega prahu z dvonivojskim filtriranjem.
Kot npr. AL-KO Color Jet Model 3 ali enakovredno.
 </t>
  </si>
  <si>
    <t xml:space="preserve">Naprava mora vsebovati oziroma ustrezati naslednjim zahtevam za delo:
• dimenzije mize vsaj 1600 x 1000 mm,
• pretok zraka 1500 m3/h, 
• nastavljiva delovna višina, 
• brez samostojnega odsesavanja, samo s priklopom na odsesavanje,
• odsesovalni priključek premera vsaj 140mm,
• konstrukcija mize narejena, da omogoča enostavno brušenje robov obdelovancev na mizi,
• Kompleten CE varnostni normativ.
</t>
  </si>
  <si>
    <t xml:space="preserve">Stojalo za odlaganje lakiranih izdelkov na kolesih, kot npr. Gescha Basic. Skupne dim. 1500 x 770 x 1870 mm; 12 konzolnih palic, dolžine 600 mm, v razmaku 65 mm.
</t>
  </si>
  <si>
    <t>Za širinsko stiskanje lesa 8 x 1000 in 4 x 1200mm.</t>
  </si>
  <si>
    <t>Udarni vrtalnik, moč elektromotorja 1000 do 1200 W, dve hitrosti, hitrovpenjalna glava za svedre od 1,5 do 13mm, s stranskim ročajem, omejevalcem globine, (po možnosti gred s šesterokotno odprtino za vijačne nastavke), vrtenje levo/ desno, vrtanje v les do 40 mm, v kovčku. 
Ustreza kot npr. Makita HP2071, Metabo SBEV 1000-2,  Bosch GSB 24-2, DeWalt DWD524KS, Milwaukee PD2E 24R, AEG SB2E1100 RV ali enakovredno.</t>
  </si>
  <si>
    <t>Akumulatorski brezkrtačni vrtalnik/vijačnik z vsaj dvema 18V Li-ion baterijama min 4Ah, hitro polnjenje, avtostop, levo-desno vrtenje, hitrovpenjalna glava, (zaželjena gred ali nastavek s šesterokotno odprtino za vijačne nastavke), v kovčku, min 60 Nm navora. 
Ustreza kot npr.  Makita DDF482RMJ, Metabo BS 18 LTX BL I 602350500, Bosch GSR 18 V-EC 06019E8104, DeWalt DCD796P2, Milwaukee M18 CBLDD-402C, Bosch GSB 18 V-EC Professional, AEG BS 18C2BL ali enakovredno.
Baterije Aku vrtalnikov/vijačnikov so kompatibilne z drugim Aku ročnim orodjem, razen če je slednje dobavljeno s svojo baterijo.</t>
  </si>
  <si>
    <t xml:space="preserve">Ročna krožna zajeralna žaga, moč elektromotorja 1200-1800W, nastavitev kota žage levo/ desno min 47°, nagib žage levo/ desno min 45°, z vgrajenimi vodili za potezni pomik žage, premer žagnega lista min 260mm, min. zmogljivost žaganja 90°/ 90° 305 mm x 70 mm, z nastavkom za sesalno cev, s podporno mizo.
Ustreza kot npr. Makita LS1018L, DeWalt DWS780, Milwaukee MS305 DB ali enakovredno.
</t>
  </si>
  <si>
    <t>3.5.1.</t>
  </si>
  <si>
    <t>3.5.2.</t>
  </si>
  <si>
    <t>1 kos Aku ročna krožna žaga 18v, premer rezila 165mm. Lahko brez baterije, če je baterija med vijačniki in ročnim krožnim žagalnim strojem kompatibilna, ali žaga z 2x baterijo min 4A .
Ustreza kot npr. MAKITA DSS610RFJ, DeWalt dcs391n ali enakovredno.</t>
  </si>
  <si>
    <t>Akumulatorska vbodna žaga 18V, pomik lista,  min 4A, elektronska regulacija, menjava žagnega lista brez orodja, lahko brez baterije.
Zagotoviti kompatibilnost baterij med vijačniki in vbodno žago. 
Ustreza kot npr. vijačnik MAKITA potem npr. akumulatorska vbodna žaga DJV181Z 18V 26mm , če vijačniki Bosch, potem npr. žaga GST 18 V-LI S SOLO 06015A5101, če vijačniki METABO, potem npr. akumulatorska vbodna žaga STA 18 LTX 140 601405890, DeWalt DCS331NT 18V 400W, Milwaukee M18FJS-502X, 
Festool CARVEX PSC 420EB / PSBC420EB ali enakovredno.</t>
  </si>
  <si>
    <t>Moč elektromotorja 700 do 900W, pomik lista, elektronska regulacija, menjava žagnega lista brez orodja, v kovčku.
Ustreza kot npr. Makita 4350FCT ali 4351CT, Metabo STE 100 QUICK SET, Bosch GST 1400 BCE, DeWaltDCS331NT, Milwaukee FSPE 110 X, Festool PS300EQ ali enakovredno.</t>
  </si>
  <si>
    <t>Moč elektromotorja 720-1200W, min globina brazde22mm, adapter za odsesavanje, vzporedno vodilomin 13500obr/min.
Ustreza kot npr. Makita KP0810, DeWalt D26500, Festool EHL 65 , Mafell MHU82 ali enakovredno.
Od tega 2 kom baterijska, 18V, glede na predlagano ponudbo aku vijačnika izbrati isto firmo za ročni skobeljni stroj, da se zagotovi kompatibilnost baterij med vijačniki in ročnim skobeljnim strojem, lahko brez baterije. 
Ustreza kot npr. Makita DKP180Z, Metabo HO18 LTX 20-82, Bosch GHO 18 V-LI Prof, DeWalt DCP580N, Milwaukee M18BP-O, AEG BHO 18-0 
ali enakovredno.</t>
  </si>
  <si>
    <r>
      <t xml:space="preserve">Moč elektromotorja 850-1200W, širina traku </t>
    </r>
    <r>
      <rPr>
        <b/>
        <sz val="11"/>
        <rFont val="Calibri"/>
        <family val="2"/>
        <charset val="238"/>
        <scheme val="minor"/>
      </rPr>
      <t>100</t>
    </r>
    <r>
      <rPr>
        <sz val="11"/>
        <rFont val="Calibri"/>
        <family val="2"/>
        <charset val="238"/>
        <scheme val="minor"/>
      </rPr>
      <t xml:space="preserve"> mm, sistem za samodejno uravnavanje brusnega traku, 
Ustreza kot npr. Makita 9403,  Milwaukee 4933385150 BS, AEG BBSE1100 ali enakovredno.
</t>
    </r>
  </si>
  <si>
    <t xml:space="preserve">1. Moč elektromotorja 300-600W,število nihajev 10.000 /min, premer nihajnega kroga &gt; 2,2mm, širina brusne plošče min 100mm dolžina min 220mm, z filtrom za prah in nastavkom za sesalno cev, v kovčku. 
Ustreza kot npr. Makita BO4900, Metabo SRE4351, Bosch GSS280 AVE ali enakovredno. 
</t>
  </si>
  <si>
    <t>Za zabijanje sponk, sponke 20 do 40 mm, profesionalna, v kovčku.
1 kom, kot npr. Fasco F3C G–40 ali enakovredno.
Za zabijanje sponk od 6 do 16 mm- tapetniška, profesionalna, v kovčku.
1 kom, kot npr. Fasco F1B 80-16 AUT LM ali enakovredno.</t>
  </si>
  <si>
    <t xml:space="preserve">Moč elektromotorja 900 do 1250W, s kompletom rezil, s stročnico 6 in 8 mm za vpenjanje rezilnega orodja, max premer rezkarja 36 mm, do 24 ali 27.000 obr/min, in nastavkom za odsesovanje, elektronski nadzor hitrosti, z blokado vretena, višina pomika 55 mm, v kovčku. 
Ustreza kot npr. Bosch GOF 1250, DeWalt D26204K, Festool KF 5 EBQ ali enakovredno.
</t>
  </si>
  <si>
    <t xml:space="preserve">Moč elektromotorja 1600 do 2300W, stročnice6, 8, 12, max. 12.7 mm, max premer rezkarja 40 mm, max do 20.000 ali 25.000 obr/min, elektronski nadzor hitrosti,  višina pomika min 70 mm, mehanizem za fino nastavitev globine obdelave, blokada vretena, nastavek za odsesavanje pri  kopirnem rezkanju, s pripomočki, v kovčku.
Ustreza kot npr. Makita RP1801FX, Bosch GMF 1600 CE, DeWalt DW625E,  ali enakovredno.
</t>
  </si>
  <si>
    <t xml:space="preserve">Moč elektromotorja 600- 800 W.
Ustreza kot npr. Makita PJ7000J, Bosch GFF 22 A, DeWalt DW682K, Milwaukee PJ, Mafell LNF20 ali enakovredno.
Ali AKU lamelni rezkalnik 18V, baterija kompatibilna z aku vijačnikom, brez baterije, kot npr. Makita DPJ180Z ali enakovredno. </t>
  </si>
  <si>
    <t>Industrijski sesalec, moč motorja 1200-1600W, premer gibljive cevi min 32 mm, posoda min 35L, pretok zraka 4500l/min, podtlak &gt;250mb, antistatična gibljiva cev, prašni razred MAK&gt;0.1 mg/m3, vtičnica za samodejni zagon ob vklopu ročnega strojčka, vključno z adapterjem za orodja.
Ustreza kot npr. Makita VC4210LX ali enakovredno.</t>
  </si>
  <si>
    <t xml:space="preserve">Moč elektromotorja 0.75 do 1 kW, dvostranski- fini in grobi brusilni kamen, premera 200 mm, indukcijski motor, kot npr. Metabo DSD 200
</t>
  </si>
  <si>
    <t>Komplet, širine 6, 8, 10, 12, 14, 16, 20, 26 mm, profesionalna, kot npr. Pfeil, Kirschen, Stubai</t>
  </si>
  <si>
    <t>Standardna. Komplet 3.</t>
  </si>
  <si>
    <t>IZVIJAČ</t>
  </si>
  <si>
    <t>Komplet TX10, 15, 20, 25 in T30., kot npr Bahco 5 delna garnitura</t>
  </si>
  <si>
    <t>300 mm, kovinski, kot npr. Kotnik Tovarna meril Kovine 300 x 135</t>
  </si>
  <si>
    <t>Komplet, razperilne klešče, trikotne pile, brusni kamni, gladilno olje (za žage in rezila, za rezbarska dleta). Precizno vodilo za natančno in enakomerno brušenje vseh ravnih rezil, kot npr. Veritas MkII- 1 kom.</t>
  </si>
  <si>
    <t xml:space="preserve">Standardna. Omarica z opremo za prvo pomoč. </t>
  </si>
  <si>
    <t>4.41.1.</t>
  </si>
  <si>
    <t>4.41.2.</t>
  </si>
  <si>
    <t>4.41.3.</t>
  </si>
  <si>
    <t>4.41.4.</t>
  </si>
  <si>
    <t>4.41.5.</t>
  </si>
  <si>
    <t>4.41.6.</t>
  </si>
  <si>
    <t>4.41.7.</t>
  </si>
  <si>
    <t>4.41.8.</t>
  </si>
  <si>
    <t>4.41.9.</t>
  </si>
  <si>
    <t>4.41.10.</t>
  </si>
  <si>
    <t xml:space="preserve">Posoda 0,4, 0,9, 1,5l. </t>
  </si>
  <si>
    <t>Tuba za nanos, kot npr. LAMELLO DOSICOL Mod. 20 LAMELICE</t>
  </si>
  <si>
    <t>Šestilo veritas letveno</t>
  </si>
  <si>
    <t>Valjček za nanos lepila pri furniranju, s stojalom</t>
  </si>
  <si>
    <t>ŠABLONA ZA ROGLJIČENJE 150mm</t>
  </si>
  <si>
    <t>VREZOVALEC NAVOJEV</t>
  </si>
  <si>
    <t>Stacionarni odsesovalni filter, za odsesavanje od lesno obdelovalnih strojev namenjen za vgradnjo na prostem.</t>
  </si>
  <si>
    <t>Podkonstrukcija za povišano postavitev filtra omogoča vgradnjo različnih principov zbiranja in odvoda prahu</t>
  </si>
  <si>
    <t>Visokoučinkovit radialni ventilator je krmiljen preko frekvenčnega regulatorja in zvezno prilagaja vrtljaje ventilatorja potrebam po odsesovanju, kar omogoča učinkovito odsesovanje za vse režime delovanja lesarske delavnice.</t>
  </si>
  <si>
    <t>Dušilnik zvoka zagotavlja, da nivo hrupa ne presega dopustnih vrednosti.</t>
  </si>
  <si>
    <t>Kontejnerji za zbiranje lesnega prahu nameščeni pod filtrom.</t>
  </si>
  <si>
    <t>Regulacijska oprema zajema tlačno regulacijo, detekcijo vklopa lesno obdelovalnih naprav, regulacijo temperature.</t>
  </si>
  <si>
    <t>Filtrirna površina:       57,6 m2</t>
  </si>
  <si>
    <t>Pretok zraka:                 12.000 m3/h</t>
  </si>
  <si>
    <t>Naprava za izdelavo lesnih briketov za namestitev pod stacionarni filter.</t>
  </si>
  <si>
    <t>Briketi se stisnejo iz lesnega prahu brez dodajanja aditiviov ali veziv.</t>
  </si>
  <si>
    <t>Kapaciteta briketiranja:   70 kg/h</t>
  </si>
  <si>
    <t>fi 60</t>
  </si>
  <si>
    <t>fi 400/225</t>
  </si>
  <si>
    <t>fi 300/200</t>
  </si>
  <si>
    <t>fi 300/160</t>
  </si>
  <si>
    <t>fi 250/160</t>
  </si>
  <si>
    <t>fi 250/60</t>
  </si>
  <si>
    <t>fi 225/160</t>
  </si>
  <si>
    <t>fi 225/100</t>
  </si>
  <si>
    <t>fi 200/100</t>
  </si>
  <si>
    <t>fi 160/80</t>
  </si>
  <si>
    <t>PZI - REKAPITULACIJA ZA OPREMO - TEHNOLOŠKA ELEKTRO OPREMA TELOVADNICA IN LESARSKA DELAVNICA:</t>
  </si>
  <si>
    <t>TEHNOLOŠKA ELEKTRO OPREMA - TELOVADNICA IN LESARSKA DELAVNICA - skupaj</t>
  </si>
  <si>
    <t>PROGRAMSKA OPREMA ZA RAČUNALNIKE</t>
  </si>
  <si>
    <t>EI6</t>
  </si>
  <si>
    <t>CENTRALNA NAPRAVA OZVOČENJA V TELOVADNICI</t>
  </si>
  <si>
    <t xml:space="preserve">MSŽ-4   mikrofonsko stojalo-žirafa </t>
  </si>
  <si>
    <t>PG-48 - dinamični mikrofon s stikalom, namiznim stojalom in 5m kabla s konektorjem.</t>
  </si>
  <si>
    <t>LR-100 regulator glasnosti za dozo Fi 80</t>
  </si>
  <si>
    <t>Priklop naprave in opreme  na položeno instalacijo in montirane zvočnike in regulatorje, zagon, poučitev uporabnika</t>
  </si>
  <si>
    <t>Priklop opreme ozvočenja na izvedeno inštalacijo in montirane zvočne vire in razdelilne omarice, zagon in nastavitve opreme, drobni inštalacijski material, konektiranje kablov, označevanje,dokumentacija, poučitev uporabnika za uporabo opreme.</t>
  </si>
  <si>
    <t>EI7.1</t>
  </si>
  <si>
    <t>OZVOČENJE IN MULTIMEDIJA PLESNE UČILNICE</t>
  </si>
  <si>
    <t>ACH112m  zvočna kombinacija 300W/8 Ohm, komplet s konzolo za pritrditev na  steno, -odporna na udarce žoge, 60HZ-20kHz, max SPL 124 dB, komplet z varovalnim pritrdilnim materialom.(črne barve)</t>
  </si>
  <si>
    <t>EI7.2</t>
  </si>
  <si>
    <t>OZVOČENJE IN MULTIMEDIJA FITNES</t>
  </si>
  <si>
    <t>Montaža zvočnih kombinacij</t>
  </si>
  <si>
    <t>EI8.1</t>
  </si>
  <si>
    <t>VIDEONADZOR</t>
  </si>
  <si>
    <t>Trdi disk 3TB SATA tip naprimer WD Purple serija</t>
  </si>
  <si>
    <t>Monitor LCD 24"
zaslon: 60,9 cm (24") LED monitor
ločljivost: 1920 x 1080 FULL HD (16:9)
odzivni čas: 5 ms
priklop: VGA, DVI, HDMI</t>
  </si>
  <si>
    <t>Finomontaža elementov sistema videonadzora,... na položene instalacije in zagon sistema z nastavitvijo snemalnika za dodatne kamere</t>
  </si>
  <si>
    <t>Programiranje sistema</t>
  </si>
  <si>
    <t>standardni, A3 format + skener</t>
  </si>
  <si>
    <t>PZI - REKAPITULACIJA ZA ŠPORTNO OPREMO:</t>
  </si>
  <si>
    <t>ŠPORTNA OPREMA - skupaj</t>
  </si>
  <si>
    <t xml:space="preserve">Ponudnik mora priložiti spričevala neodvisnih organov,ki potrjujejo  da ima ponudnik zagotovljeno kakovost vezano na: </t>
  </si>
  <si>
    <t xml:space="preserve">a. dobavo in montažo športne opreme,  SIST ISO 9001   ali enakovredno                                      </t>
  </si>
  <si>
    <t xml:space="preserve">b. varjenje kovinskih konstrukcij, skladno z EN 1090-1                                                                     </t>
  </si>
  <si>
    <t>c. uveden sistem ravnanja z okoljem SIST ISO 14001, ali enakovredno</t>
  </si>
  <si>
    <t>Sistemi zagotavljanje kakovosti morajo temeljiti na ustrezni seriji evrospkih standardov,potrjenih s strani organov, ki so usklajeni s serijo evropskih standardov v zvezi z izdajanjem potrdil.</t>
  </si>
  <si>
    <t>ELEKTROINŠTALACIJE</t>
  </si>
  <si>
    <t xml:space="preserve"> - priključek elektro pogona pripravi izvajalec el.instalacij objekta na predvideni lokaciji</t>
  </si>
  <si>
    <t>C.1/ VADBENI PROSTORI</t>
  </si>
  <si>
    <t>TEL1</t>
  </si>
  <si>
    <t>TRIBUNE</t>
  </si>
  <si>
    <t>Teleskopska tribuna s sedežnimi mesti, odpiranje ročno/s pomočjo elektro pogona:</t>
  </si>
  <si>
    <t>PODKONSTRUKCIJA:</t>
  </si>
  <si>
    <t>- kovinski vzdolžni profili C in Z, prašno lakirani sivo RAL 7040,  medsebojno povezani s prečnimi podporami na maksimalni razdalji 750 mm, vijačenimi z   vijaki kvalitete 8.8,</t>
  </si>
  <si>
    <t xml:space="preserve">- stojala iz pravokotnih cevi, medsebojno varjeno, s stranskimi ležaji, ki omogočajo brezhibno vodenje tribune, prašno lakirano sivo RAL 7040, </t>
  </si>
  <si>
    <t>- diagonale in natezne vezi iz kvadratnih cevi, medsebojno vijačeno z vijaki, prašno lakirano sivo RAL 7040,</t>
  </si>
  <si>
    <t>- regulacija podestov na stojalu za enakomeren razmak med posameznimi vrstami</t>
  </si>
  <si>
    <t xml:space="preserve">- stalno podprti podesti pri odprti tribuni, ki omogočajo večjo stabilnost neobremenjene tribune </t>
  </si>
  <si>
    <t>- vodila bloka s PVC kolesi premera 30 mm za paralelnost izvleka</t>
  </si>
  <si>
    <t>KOLESA:</t>
  </si>
  <si>
    <t>- plastično kolo z gumijastim obodom, premera 160 mm, širine 40 mm, vležajena z valjčnim ležajem, da ne poškodujejo in puščajo sledi na športnem podu</t>
  </si>
  <si>
    <t>POHODNI PODESTI:</t>
  </si>
  <si>
    <t>- lesene vezane plošče T-FIX s protidrsno oblogo, debeline 15 mm, črna/siva barva, robovi so obdelani in pobarvani v barvi plošče, vijačene z vroče cinkanimi sponskimi vijaki na podkostrukcijo. Plošče so na stikih podrte, da ne strižejo med seboj.</t>
  </si>
  <si>
    <t>LIČNICE:</t>
  </si>
  <si>
    <t>AKUSTIČNA OBLOGA:</t>
  </si>
  <si>
    <t>STOPNICE:</t>
  </si>
  <si>
    <t>- stopnice iz kovinskega okvirja, prašno lakiranega sivo RAL 7040, pohodni del iz enakega materiala kot podest, vtopljen v kovinski okvir.</t>
  </si>
  <si>
    <t>- stopnice iz enakega materiala kot pohodne plošče, širine med 110 cm in 120 cm, iz ene strani obrobljene z aluminijasto kotno obrobo, hodna stran rebrana, z oznako vrste na površini.</t>
  </si>
  <si>
    <t>- preklopne stopnice v zadnji vrsti za dostop do galerije, posebni mehanizem zapiranja, iz enakega materiala kot podesti, varnostno stikalo za zaznavanje preklopa stopnice z napeljavo.</t>
  </si>
  <si>
    <t>OGRAJE STRANSKE</t>
  </si>
  <si>
    <t>OGRAJE ČELNE</t>
  </si>
  <si>
    <t xml:space="preserve">-vrata, iz kovinskih cevi, s ključavnico, palično polnilo, razmak med polnilom maksimalno 10 cm, oprta na ograjo, z eno ali dvokrilnim zapiranjem, lakirano v barvi RAL9016
</t>
  </si>
  <si>
    <t xml:space="preserve">ograje za stojišča iz kovinskih cevi, nasedanje na nosilce pritrjene v vzdolžni profil tribune, palično polnilo, razmak med polnilom maksimalno 11 cm, lakirano v barvi RAL9016
</t>
  </si>
  <si>
    <t>- voziček za prevoz 32 stranskih ograj s 4 vrtljivimi kolesi, kovinski okvir, lakiran v barvi RAL9016</t>
  </si>
  <si>
    <t>- voziček za prevoz 16 čelnih ograj s 4 vrtljivimi kolesi, kovinski okvir, lakiran v barvi RAL9016</t>
  </si>
  <si>
    <t>STRANSKE MASKE</t>
  </si>
  <si>
    <t>- stranske maske iz samogasljivega materiala v stopnji B1, nameščene na krajne dele tribun, barva po barvni karti podjetja</t>
  </si>
  <si>
    <t>ELEKTRO POGON</t>
  </si>
  <si>
    <t>- elektro torni pogon z elektromotorjem  400 V / 380 W, s končnim stikalom in prilagojenimi stojali.</t>
  </si>
  <si>
    <t>- elektro omarica, s tipkami za rokovanje, z možnostjo zaklepanja</t>
  </si>
  <si>
    <t>- ročna konzola za kontrolo odpiranja / zapiranja z vtičnicami na prednji ali gornji strani tribun</t>
  </si>
  <si>
    <t>ROČNO ODPIRANJE</t>
  </si>
  <si>
    <t>- mehanizmi vpeti na stojala za ročno odpiranje vrst,( po ponudbi tudi 2 vozička za lažje odpiranje.)</t>
  </si>
  <si>
    <t>SEDEŽNA MESTA</t>
  </si>
  <si>
    <t>DELNO ODPIRANJE / ZAPIRANJE</t>
  </si>
  <si>
    <t>- delno odpiranje/zapiranje vrst, blokada v določeni vrsti, s končnimi stikali in priklopom.</t>
  </si>
  <si>
    <t>ŠTEVILČENJE</t>
  </si>
  <si>
    <t>* številčenje sedežnih mest s plastificirano nalepko, nalepljeno pod stolom, okrogle oblike, barva nalepke po izbiri.</t>
  </si>
  <si>
    <t>* številčenje vrst s plastificirano nalepko, nalepljeno na pohodni podest, barva po izbiri.</t>
  </si>
  <si>
    <t>* Številčenje vrst s kovinsko ploščico, nalepljeno na pohodni podest, pravokotne oblike, barva po izbiri investitorja oz projektanta</t>
  </si>
  <si>
    <t>OBVEZNE PRILOGE S KATERIMI PONUDNIK DOKAZUJE USPOSOBLJENOST IN JIH MORA PRILOŽITI V PONUDBI: 1. potrdilo o skladnosti (certifikat) s katerimi se potrdi skladnost opreme z zahtevanim standardom  SIST EN 13200-1, SIST EN 13200-3, SIST EN 13200-5,  izdan in potrjen s strani  neodvisnih,usposobljenih organov. 2.  Potrdilo FIBA organizacije o ustreznosti tribun.</t>
  </si>
  <si>
    <t>PARTER - ČELNA TRIBUNA</t>
  </si>
  <si>
    <t>Raster 800/380 cm, spodnji podest na višini 2.3 m (s podkonstrukcijo ob 0.0 do 2.30m)</t>
  </si>
  <si>
    <t xml:space="preserve">tri stopnišča ob strani prvega in zadnjega bloka ter v sredini,  dostop od zgoraj, ter bočno in čelno ograjo v prvi vrsti
</t>
  </si>
  <si>
    <t xml:space="preserve">208  označenih sedežnih mest (leseni zložljivi stol na kovinski nogi)
</t>
  </si>
  <si>
    <t xml:space="preserve">Z ograjami sprednjimi in stranskimi. </t>
  </si>
  <si>
    <t xml:space="preserve">Zlaganje tribun pod AB podest hodnika. </t>
  </si>
  <si>
    <t>KUBUS zaprtih tribun:</t>
  </si>
  <si>
    <t>TEL2</t>
  </si>
  <si>
    <t>DELILNA ZAVESA MREŽA DVOJNI SKAJ</t>
  </si>
  <si>
    <t xml:space="preserve">Konstruiranje, dobava in priklop elektro dvižne delilne zavese iz dvojne poliestrske tkanine do višine 2,6 m, nato do višine 8m mreža iz naylona. Horizontalno spajanje trakov taknine s PVC profili. Povezava med PVC profili s trakovi dolžine 15 cm. Upravljanje preko stikal na vidnem mestu. Višina predelne stene 8 m  dolžina 23,5 m , s standardnim pogonom . Sestava: pobiralna cev, nosilna cev, vrvi in sestavni material za pogonsko os. Minimalna reža ob steni 10 cm. Investitor izdela električno napeljavo od glavne omarice do kontrolne omarice, motorjev in varnostnih zavor. Kontrolna omarica, s ključem za izklop napetosti in tipko za dvig spust, se namesti na zid, kjer je pogled na rokovanje zavese nemoten. Priklop izvrši ponudnikov pooblaščeni izvajalec. Konstrukcija skladno z DIN 18032/4
</t>
  </si>
  <si>
    <t>* Navijalna os premera 76 mm z ležaji in objemkami</t>
  </si>
  <si>
    <t>garnitura:1</t>
  </si>
  <si>
    <t>* Elektro motor z reduktorjem (EN 12453) (230/400V - 1,1kW ali 230/400V - 1,5kW)</t>
  </si>
  <si>
    <t xml:space="preserve">* Elektro mehanske varnostne naprave montirane na obeh straneh navijalne osi (EN 12604/12605i). </t>
  </si>
  <si>
    <t xml:space="preserve">* Mreža: okenca 80x80mm, debelina pletiva 4,2mm (nylon) ali 5mm (polipropilen) , UV odporna, bela barva
</t>
  </si>
  <si>
    <t>m2 :60</t>
  </si>
  <si>
    <t>•Poliesterska tkanina obojestransko prevlečena z pvc, sestava samo iz materialov, ki so registrirani v skladu z REACH regulativam pri ECHA( evropska agencija za kemikalije), 1500N/5 cm po EN ISO 1421/V1, nadaljna pretržna sila min 200 N po DIN 53356 ,  material bele barve, samougasljivo v stopnji B, skladno z DIN 4102-B1: 2009, teža min. 890 g/m2</t>
  </si>
  <si>
    <t>m2 :112</t>
  </si>
  <si>
    <t>garnitura:119</t>
  </si>
  <si>
    <t>TEL 3</t>
  </si>
  <si>
    <t>ZAŠČITNA MREŽA ZA ROKOMETNIMI GOLI</t>
  </si>
  <si>
    <t xml:space="preserve">* Mreža: okenca 80x80mm, debelina pretiva 4,2mm (nylon) ali 5mm (polipropilen) , UV odporna, bela barva in svinčeno vrvico teže 900 g/m. Višina obešanja na koti  8 m.
</t>
  </si>
  <si>
    <t xml:space="preserve">* Dimenzija zaščitne površine neto 7,5 x 23 m, </t>
  </si>
  <si>
    <t>* Podkonstrukcija standard: montaža iz strani na zid (za akustično oblogo) , maks. odmik 0,9m</t>
  </si>
  <si>
    <t>TEL4</t>
  </si>
  <si>
    <t>KOŠ STROP DVIŽNI GLAVNO IGRIŠČE</t>
  </si>
  <si>
    <t>Dvižna konstrukcija koša se pritrjuje med steno in  nosilec strehe na višini 8 m. Barva RAL9016. Izdelana skladno s standardom EN1090-2 v EXC2 kvaliteti.</t>
  </si>
  <si>
    <t>Vpetje podkonstrukcije je izvedeno med steno in strešnim nosilcev. Barva RAL9016.  Izdelana skladno s standardom EN1090-2 v EXC2 kvaliteti.</t>
  </si>
  <si>
    <t>Dvigovanje in spuščanje se izvede z električnim pogonom, varovano s protipadnim varovalom, mesto upravljanja po elektro vezalni shemi.</t>
  </si>
  <si>
    <t xml:space="preserve">Plošča sekurit v okvirju z mehko zaščito in regulatorjem višine, ki preko navojnega vretena (levi - desni navoj) in plinskega blažilca omogoča enostavno in hitro spremembo višine obroča, z uporabo ročice, od 260 cm do 305 cm.
</t>
  </si>
  <si>
    <t>Komplet mora vsebovati vso potrebno dodatno konstrukcijo in pritrdilni material</t>
  </si>
  <si>
    <t>za montažo, vsebovati mora:</t>
  </si>
  <si>
    <r>
      <t>* stropni koš - dvižna konstrukcija do</t>
    </r>
    <r>
      <rPr>
        <u/>
        <sz val="11"/>
        <rFont val="Calibri"/>
        <family val="2"/>
        <charset val="238"/>
        <scheme val="minor"/>
      </rPr>
      <t xml:space="preserve"> 8 m</t>
    </r>
  </si>
  <si>
    <t>grt:2</t>
  </si>
  <si>
    <r>
      <t>* pogon stropne košarke na višini</t>
    </r>
    <r>
      <rPr>
        <u/>
        <sz val="11"/>
        <rFont val="Calibri"/>
        <family val="2"/>
        <charset val="238"/>
        <scheme val="minor"/>
      </rPr>
      <t xml:space="preserve"> 8 m</t>
    </r>
  </si>
  <si>
    <t>* zglobni obroč za košarko</t>
  </si>
  <si>
    <t>* košarkarska mrežica tekmovalna</t>
  </si>
  <si>
    <t>* premostitveni nosilec košev</t>
  </si>
  <si>
    <t>* elektrokomandna omara z vsemi elementi</t>
  </si>
  <si>
    <t>grt:1</t>
  </si>
  <si>
    <t xml:space="preserve">* mehanska varnostna protipadna naprava </t>
  </si>
  <si>
    <t>* Nosilec za semafor akcijskega časa (24s), lakiran po izboru investitorja oz projektanta</t>
  </si>
  <si>
    <t>Skladno s SIST EN 1270</t>
  </si>
  <si>
    <t>OBVEZNE PRILOGE S KATERIMI PONUDNIK DOKAZUJE USPOSOBLJENOST IN JIH MORA PRILOŽITI V PONUDBI: 1. potrdilo o skladnosti (certifikat) s katerimi se potrdi skladnost opreme z zahtevanim standardom SIST EN 1270 izdan in potrjen s strani neodvisnih,usposobljenih organov. Potrdilo FIBA organizacije o ustreznosti košarkaških konstrukcij.</t>
  </si>
  <si>
    <t>TEL5</t>
  </si>
  <si>
    <t>KOŠ STROP DVIŽNI PREČNA IGRIŠČA</t>
  </si>
  <si>
    <t>Dvižna konstrukcija koša se pritrjuje na nosilec strehe na višini 8 m. Barva RAL9016. Izdelana skladno s standardom EN1090-2 v EXC2 kvaliteti.</t>
  </si>
  <si>
    <t>Vpetje podkonstrukcije je izvedeno med vozlišči prostorskega paličja strehe. Barva RAL9016. Izdelana skladno s standardom EN1090-2 v EXC2 kvaliteti.</t>
  </si>
  <si>
    <t xml:space="preserve">Plošča sekurit v okvirju z mehko zaščito in regulatorjem višine, ki preko navojnega vretena (levi - desni navoj) in plinskega blažilca omogoča enostavno in hitro spremembo višine obroča z uporabo ročice od 260 cm do 305 cm.
</t>
  </si>
  <si>
    <t>grt</t>
  </si>
  <si>
    <t>* stropni koš - dvižna konstrukcija do 8 m</t>
  </si>
  <si>
    <t>* pogon stropne košarke na višini 8 m</t>
  </si>
  <si>
    <t>OBVEZNE PRILOGE S KATERIMI PONUDNIK DOKAZUJE USPOSOBLJENOST IN JIH MORA PRILOŽITI V PONUDBI: 1. potrdilo o skladnosti (certifikat) s katerimi se potrdi skladnost opreme z zahtevanim standardom SIST EN 1270 izdan in potrjen s strani neodvisnih,usposobljenih organov.</t>
  </si>
  <si>
    <t>TEL6</t>
  </si>
  <si>
    <t xml:space="preserve">ODBOJKA TEKMOVALNA </t>
  </si>
  <si>
    <t>Dobava opreme za tekmovalno odbojko v sestavi:</t>
  </si>
  <si>
    <t>garnitura</t>
  </si>
  <si>
    <t>kos: 1</t>
  </si>
  <si>
    <t>kos:1</t>
  </si>
  <si>
    <t>* zaščita stebrov odbojke</t>
  </si>
  <si>
    <t>kos:2</t>
  </si>
  <si>
    <t>*  puša odbojke fi 100 mm</t>
  </si>
  <si>
    <t xml:space="preserve">* pokrov športnega poda medeninasti obroč </t>
  </si>
  <si>
    <t xml:space="preserve">* Tekmovalna mreža odbojke (črna z belim robom) z dvema palicama </t>
  </si>
  <si>
    <t>* navijalec mreže</t>
  </si>
  <si>
    <t>* anteni (2 kosa v garnituri)</t>
  </si>
  <si>
    <t>Skladno s SIST EN 1271</t>
  </si>
  <si>
    <t>OBVEZNE PRILOGE S KATERIMI PONUDNIK DOKAZUJE USPOSOBLJENOST IN JIH MORA PRILOŽITI V PONUDBI: 1. potrdilo o skladnosti (certifikat) s katerimi se potrdi skladnost opreme z zahtevanim standardom SIST EN 1271 izdan in potrjen s strani neodvisnih,usposobljenih organov.</t>
  </si>
  <si>
    <t>TEL7</t>
  </si>
  <si>
    <t>ODBOJKA ŠOLSKA</t>
  </si>
  <si>
    <t>Dobava opreme za šolsko odbojko v sestavi:</t>
  </si>
  <si>
    <t>* puša odbojke fi 100 mm</t>
  </si>
  <si>
    <t>kos:4</t>
  </si>
  <si>
    <t>* mreža za šolsko odbojko</t>
  </si>
  <si>
    <t>Skupaj oprema za šolsko odbojko</t>
  </si>
  <si>
    <t>komplet:2</t>
  </si>
  <si>
    <t xml:space="preserve">Dobava sidrišč stranskega odbojkarskega igrišča v sestavi: </t>
  </si>
  <si>
    <t>* vakumsko odpiralo za pokrove športnega poda</t>
  </si>
  <si>
    <t>Skupaj sidrišča stranskega odbojkarskega igrišča</t>
  </si>
  <si>
    <t>TEL8</t>
  </si>
  <si>
    <t>ROKOMETNI GOL TEKMOVALNI</t>
  </si>
  <si>
    <t>* AL vratnica rokometnega gola v zeleno-črni barvi (lakirano)</t>
  </si>
  <si>
    <t>garnitura:2</t>
  </si>
  <si>
    <t>* zložljiva jeklena konstrukcija globine 138 cm</t>
  </si>
  <si>
    <t>* mreža  za IHF rokometni gol - črna  naylon fi 4 mm</t>
  </si>
  <si>
    <t>* lovilna rokometna mreža: črna nylon fi 4 mm</t>
  </si>
  <si>
    <t>* pritrdilo rokometnega gola na športno podlago</t>
  </si>
  <si>
    <t>** voz za par golov na štirih vrtljivih kolesih dim. cca 3 x 2 m</t>
  </si>
  <si>
    <t>Skladno s SIST EN 749 in pravili IHF zveze</t>
  </si>
  <si>
    <t>TEL9</t>
  </si>
  <si>
    <t>BADMINTON</t>
  </si>
  <si>
    <t xml:space="preserve">Dobava in postavitev opreme za badminton v sestavi: </t>
  </si>
  <si>
    <t xml:space="preserve">* prevozno stojalo za badminton z utežjo minimalno 30 kg
</t>
  </si>
  <si>
    <t>kos:8</t>
  </si>
  <si>
    <t>* mreža za badminton v črni barvi</t>
  </si>
  <si>
    <t>Skladno s SIST EN 1509</t>
  </si>
  <si>
    <t>OBVEZNE PRILOGE S KATERIMI PONUDNIK DOKAZUJE USPOSOBLJENOST IN JIH MORA PRILOŽITI V PONUDBI: 1. potrdilo o skladnosti (certifikat) s katerimi se potrdi skladnost opreme z zahtevanim standardom SIST EN 1509 izdan in potrjen s strani neodvisnih, usposobljenih  organov</t>
  </si>
  <si>
    <t>TEL10</t>
  </si>
  <si>
    <t>NAMIZNI TENIS</t>
  </si>
  <si>
    <t xml:space="preserve">Dobava in postavitev prevozne in zložljive opreme za namizni tenis, miza sestavljiva iz dveh ločenih polovic. Miza za namizni tenis dimenzij: (dolžina) 2740 x (širina) 1525 x (višina od poda) 760 mm narejena v skladu z namiznoteniškimi pravili in varnostnim normam EN 14468-1. Inovativen design, DSI tehnologija (double security integree) - avtomatično zaklepanje mize kar omogoča varno igranje tudi na neravnih podlagah.
</t>
  </si>
  <si>
    <t>garnitura:4</t>
  </si>
  <si>
    <t>- semafor za namizni tenis</t>
  </si>
  <si>
    <t>TEL11</t>
  </si>
  <si>
    <t>DVORANSKI HOKEJ</t>
  </si>
  <si>
    <t>* samostoječi gol 120 x 90 cm</t>
  </si>
  <si>
    <t xml:space="preserve">* mreža za samostoječi gol 120 x 90 cm </t>
  </si>
  <si>
    <t>TEL12</t>
  </si>
  <si>
    <t>LETVENIKI</t>
  </si>
  <si>
    <t xml:space="preserve">Dobava letvenikov dimenzije 260 x 90 cm komplet z elementi za pritrditev na steno. Stranice letvenika so izdelane iz prvovrstnega smrekovega lesa, 16 prečk pa iz trdega lesa. </t>
  </si>
  <si>
    <t>* letvenik s konzolo ob vzdolžni steni dvorane</t>
  </si>
  <si>
    <t>kos:20</t>
  </si>
  <si>
    <t>* montažni set za pritrditev v tla (montažni set za pritrditev v parket)</t>
  </si>
  <si>
    <t>Skladno s SIST EN 12346</t>
  </si>
  <si>
    <t>OBVEZNE PRILOGE S KATERIMI PONUDNIK DOKAZUJE USPOSOBLJENOST IN JIH MORA PRILOŽITI V PONUDBI: 1. potrdilo o skladnosti (certifikat) s katerimi se potrdi skladnost opreme z zahtevanim standardom SIST EN 12346 izdan in potrjen s strani neodvisnih, usposobljenih organov</t>
  </si>
  <si>
    <t>TEL13</t>
  </si>
  <si>
    <t>PLEZALNA GARNITURA</t>
  </si>
  <si>
    <t>* Plezalni drog 5 m s trajnimi oznakami višine na 3 in 4 m, na koleščku premakljiv po kovinskem vodilu v RAL 9016 barvi za shranjevanje ob zidu</t>
  </si>
  <si>
    <t>* Vrvična vrv 4,5 m, konopljena, na koleščku premakljiva po vodilu za shranjevanje ob zidu</t>
  </si>
  <si>
    <t>* Vrvična lestev 4,5 m, konopljena, na koleščku premakljiva po vodilu za shranjevanje ob zidu</t>
  </si>
  <si>
    <t>* Konzola za plezala za 3 mesta. Konzola z montažo za akustično oblogo. Konzola v RAL 9016.</t>
  </si>
  <si>
    <t>TEL14</t>
  </si>
  <si>
    <t>UNIVERZALNA KONZOLA PLEZAL</t>
  </si>
  <si>
    <t xml:space="preserve">* Konstrukcija UNI konzole plezal; Montirana na stropno podkonstrukcijo izdelana za 5 vpenjalnih mest. Razmak med vpenjalnimi mesti v razponu od 2 do 5,5 m, Barva kovinske konstrukcije RAL9016
</t>
  </si>
  <si>
    <t>* prilagodljiva podkonstrukcija za vpetje pod strop ali med nosilce z razmakom med progami 1030 mm. Barva podkonstrukcije RAL9016</t>
  </si>
  <si>
    <t>* plezalna vsebina: vrvi (2x), mornarska lestev (1x), krogi (1x)</t>
  </si>
  <si>
    <t>* prižemke (5 kosov v grt) za vrv</t>
  </si>
  <si>
    <t>TEL15</t>
  </si>
  <si>
    <t>VTIČNI DROG DVOJNI ALU</t>
  </si>
  <si>
    <t xml:space="preserve">Dobava dvojnega vtičnega droga za vadbo šolske gimnastike v sestavi: </t>
  </si>
  <si>
    <t>* Aluminijast steber za vtični drog, z možnostjo regulacije višine prečke od 80 do 250 cm</t>
  </si>
  <si>
    <t>kos:3</t>
  </si>
  <si>
    <t>* Lestvina za vtični drog, fi 40 mm z jeklenim vložkom</t>
  </si>
  <si>
    <t>* Puša za vtični drog, za montažo potrebna priprava temelja globine minimalno 55 cm</t>
  </si>
  <si>
    <t>* Pokrov puše</t>
  </si>
  <si>
    <t>OBVEZNE PRILOGE S KATERIMI PONUDNIK DOKAZUJE USPOSOBLJENOST IN JIH MORA PRILOŽITI V PONUDBI: 1. potrdilo o skladnosti (certifikat) s katerimi se potrdi skladnost opreme z zahtevanim standardom SIST EN 12197 izdan in potrjen s strani neodvisnih, usposobljenih organov</t>
  </si>
  <si>
    <t>TEL16</t>
  </si>
  <si>
    <t>KOZE</t>
  </si>
  <si>
    <t>TEL17</t>
  </si>
  <si>
    <t>SKRINJE</t>
  </si>
  <si>
    <t>skrinjica, zaobljeni vogali, skladna s SIST EN 916</t>
  </si>
  <si>
    <t>TEL18</t>
  </si>
  <si>
    <t>ODRIVNE DESKE, TRAMPOLINI</t>
  </si>
  <si>
    <t>odrivna deska šolska tapecirano oblazinjena</t>
  </si>
  <si>
    <t>odskočna deska tekmovalna, vgrajeni dve vzmeti, ki povečata hitrost in moč odriva.</t>
  </si>
  <si>
    <t>trampolin 125 x 125 cm z vzmetmi, blazinska zaščita vzmeti, zložljiva podkonstrukcija</t>
  </si>
  <si>
    <t>TEL19</t>
  </si>
  <si>
    <t>KLOPI</t>
  </si>
  <si>
    <t>TEL20</t>
  </si>
  <si>
    <t>GREDI</t>
  </si>
  <si>
    <t>TEL21</t>
  </si>
  <si>
    <t>BLAZINE</t>
  </si>
  <si>
    <t>1.25.1</t>
  </si>
  <si>
    <t xml:space="preserve">Blazine popis: 200x125x6 cm, </t>
  </si>
  <si>
    <t>1.25.2</t>
  </si>
  <si>
    <t xml:space="preserve">Blazine popis: 164x82x6, </t>
  </si>
  <si>
    <t>Splošen opis materialov blazin:</t>
  </si>
  <si>
    <t>HIC -kritična višina padca 2,3 m</t>
  </si>
  <si>
    <t>Tkanina : Vrhnji sloj je izdelan iz 100% PES, debelina vlakna 1100dtex, teža 670g/m3. Tkanina ne vsebuje ftalatov. Spodnji protidrsni material je izdelan iz 100% PES, debelina  vlakna 1100 dtex, teža 600g/m3. Tkanina ne vsebuje ftalatov.</t>
  </si>
  <si>
    <t xml:space="preserve">OBVEZNE PRILOGE S KATERIMI PONUDNIK DOKAZUJE USPOSOBLJENOST IN JIH MORA PRILOŽITI V PONUDBI: 1. potrdilo o skladnosti  s SIST EN12503-1 (Tip 1,2,3) in SIST EN 1177, izdan in potrjen s strani neodvisnih,usposobljenih organov. </t>
  </si>
  <si>
    <t>1.25.3</t>
  </si>
  <si>
    <t xml:space="preserve">Blazina za doskoke 200 x 125 x 12 cm </t>
  </si>
  <si>
    <t xml:space="preserve">Šporna doskočna blazina velikosti 200 x 150 x 12 cm je namenjena za uporabo pri doskokih iz telovadnega orodja.
</t>
  </si>
  <si>
    <t>HIC -kritična višina padca 3,0 m</t>
  </si>
  <si>
    <t xml:space="preserve">Polnilo: PE pena gostote 20 kg/m3 </t>
  </si>
  <si>
    <t xml:space="preserve">OBVEZNE PRILOGE S KATERIMI PONUDNIK DOKAZUJE USPOSOBLJENOST IN JIH MORA PRILOŽITI V PONUDBI: SIST EN 1177, izdan in potrjen s strani neodvisnih,usposobljenih organov. </t>
  </si>
  <si>
    <t>1.25.4</t>
  </si>
  <si>
    <t xml:space="preserve">Mehka blazina 200 x 150 x 25 cm </t>
  </si>
  <si>
    <t xml:space="preserve">Šporna doskočna blazina velikosti 200 x 150 x 25 cm je namenjena za uporabo pri doskokih iz telovadnega orodja.
</t>
  </si>
  <si>
    <t>HIC -kritična višina padca ≥3,0 m</t>
  </si>
  <si>
    <t xml:space="preserve">Polnilo: PE pena gostote 21 kg/m3 </t>
  </si>
  <si>
    <t xml:space="preserve">OBVEZNE PRILOGE S KATERIMI PONUDNIK DOKAZUJE USPOSOBLJENOST IN JIH MORA PRILOŽITI V PONUDBI: 1. potrdilo o skladnosti  s SIST EN12503-1 (Tip 8) in SIST EN 1177, izdan in potrjen s strani neodvisnih,usposobljenih organov. </t>
  </si>
  <si>
    <t>1.25.5</t>
  </si>
  <si>
    <t>Mehka blazina 200 x 200 x 50 cm</t>
  </si>
  <si>
    <t xml:space="preserve">Šporna doskočna blazina velikosti 200 x 150 x 50 cm je namenjena za uporabo pri doskokih iz telovadnega orodja.
</t>
  </si>
  <si>
    <t xml:space="preserve">Polnilo: PE pena gostote 18 kg/m3 </t>
  </si>
  <si>
    <t xml:space="preserve">OBVEZNE PRILOGE S KATERIMI PONUDNIK DOKAZUJE USPOSOBLJENOST IN JIH MORA PRILOŽITI V PONUDBI: 1. potrdilo o skladnosti  s SIST EN12503-2 (Tip 9,10,11) in SIST EN 1177, izdan in potrjen s strani neodvisnih,usposobljenih organov. </t>
  </si>
  <si>
    <t>1.25.6</t>
  </si>
  <si>
    <t>Prevleka za mehke blazine 300 x 200 x 25 cm</t>
  </si>
  <si>
    <t>1.25.7</t>
  </si>
  <si>
    <t>Prevleka za mehke blazine 400 x 200 x 50 cm</t>
  </si>
  <si>
    <t>1.25.8</t>
  </si>
  <si>
    <t>Šolske borilne blazine debeline 2 cm, dvobarvne, spajanje po sistemu "puzzle" 100 x 100 cm</t>
  </si>
  <si>
    <t>1.25.9</t>
  </si>
  <si>
    <t>Voz za blazine 200 x 100</t>
  </si>
  <si>
    <t>1.25.10</t>
  </si>
  <si>
    <t>Kvader 4</t>
  </si>
  <si>
    <t>1.25.11</t>
  </si>
  <si>
    <t>Kvader 3</t>
  </si>
  <si>
    <t>1.25.12</t>
  </si>
  <si>
    <t>Kvader 2</t>
  </si>
  <si>
    <t>1.25.13</t>
  </si>
  <si>
    <t>Zagozda 4A</t>
  </si>
  <si>
    <t>1.25.14</t>
  </si>
  <si>
    <t>Zagozda 3A</t>
  </si>
  <si>
    <t>1.25.15</t>
  </si>
  <si>
    <t>Zagozda 2A</t>
  </si>
  <si>
    <t>1.25.16</t>
  </si>
  <si>
    <t>Zagozda 2B</t>
  </si>
  <si>
    <t>1.25.17</t>
  </si>
  <si>
    <t>Zagozda 3B</t>
  </si>
  <si>
    <t>1.25.18</t>
  </si>
  <si>
    <t>Zagozda 4B</t>
  </si>
  <si>
    <t>1.25.19</t>
  </si>
  <si>
    <t>Polvalj A</t>
  </si>
  <si>
    <t>1.25.20</t>
  </si>
  <si>
    <t>Polvalj B</t>
  </si>
  <si>
    <t>1.25.21</t>
  </si>
  <si>
    <t>Blazina 250x100x6</t>
  </si>
  <si>
    <t>TEL22</t>
  </si>
  <si>
    <t>ŽOGE</t>
  </si>
  <si>
    <t>1.26.1</t>
  </si>
  <si>
    <t>kompresor za žoge z manometrom</t>
  </si>
  <si>
    <t>1.26.2</t>
  </si>
  <si>
    <t>Sedalna žoga premera 75 cm</t>
  </si>
  <si>
    <t>1.26.3</t>
  </si>
  <si>
    <t>Sedalna žoga premera 105 cm</t>
  </si>
  <si>
    <t>1.26.4</t>
  </si>
  <si>
    <t xml:space="preserve">Žoga za gimnastiko 420 g </t>
  </si>
  <si>
    <t>1.26.5</t>
  </si>
  <si>
    <t>Vortex</t>
  </si>
  <si>
    <t>1.26.6</t>
  </si>
  <si>
    <t>Žoga za košarko - usnje št. 6</t>
  </si>
  <si>
    <t>1.26.7</t>
  </si>
  <si>
    <t>Žoga za košarko - usnje št. 7</t>
  </si>
  <si>
    <t>1.26.8</t>
  </si>
  <si>
    <t>Žoga za košarko - trening guma št. 6</t>
  </si>
  <si>
    <t>1.26.9</t>
  </si>
  <si>
    <t>Žoga za rokomet vel. 3 umetno usnje</t>
  </si>
  <si>
    <t>1.26.10</t>
  </si>
  <si>
    <t>Žoga za rokomet vel.2 umetno usnje</t>
  </si>
  <si>
    <t>1.26.11</t>
  </si>
  <si>
    <t>Žoga za odbojko tekmovalna</t>
  </si>
  <si>
    <t>1.26.12</t>
  </si>
  <si>
    <t>Žoga za odbojko trening</t>
  </si>
  <si>
    <t>1.26.13</t>
  </si>
  <si>
    <t>Nogomet dvoranska nizkoodbojna žoga</t>
  </si>
  <si>
    <t>1.26.14</t>
  </si>
  <si>
    <t>Nogomet zunanja</t>
  </si>
  <si>
    <t>1.26.15</t>
  </si>
  <si>
    <t>Medicinka guma 2 kg</t>
  </si>
  <si>
    <t>1.26.16</t>
  </si>
  <si>
    <t>Medicinka guma 3 kg</t>
  </si>
  <si>
    <t>1.26.17</t>
  </si>
  <si>
    <t>Medicinka guma 5 kg</t>
  </si>
  <si>
    <t>1.26.18</t>
  </si>
  <si>
    <t>Terapevtska žoga</t>
  </si>
  <si>
    <t>1.26.19</t>
  </si>
  <si>
    <t xml:space="preserve">Žogice za namizni tenis </t>
  </si>
  <si>
    <t>1.26.20</t>
  </si>
  <si>
    <t xml:space="preserve">Žogice za badmintoin - umetna snov </t>
  </si>
  <si>
    <t>1.27.</t>
  </si>
  <si>
    <t>TEL23</t>
  </si>
  <si>
    <t>MERILNI PRIPOMOČKI</t>
  </si>
  <si>
    <t>1.27.1</t>
  </si>
  <si>
    <t>Piščalka z vrvico</t>
  </si>
  <si>
    <t>1.27.2</t>
  </si>
  <si>
    <t>Osebna tehtnica z višinomerom</t>
  </si>
  <si>
    <t>1.27.3</t>
  </si>
  <si>
    <t>Kaliper za merjenje kožne gube kovinski</t>
  </si>
  <si>
    <t>1.27.4</t>
  </si>
  <si>
    <t>Elektronski merilec spretnosti (taping)</t>
  </si>
  <si>
    <t>1.27.5</t>
  </si>
  <si>
    <t>Merilnik predklona</t>
  </si>
  <si>
    <t>1.27.6</t>
  </si>
  <si>
    <t>preproga za skok v daljino</t>
  </si>
  <si>
    <t>1.27.7</t>
  </si>
  <si>
    <t>Meter 50 m</t>
  </si>
  <si>
    <t>1.27.8</t>
  </si>
  <si>
    <t>Merilec srčnega utripa</t>
  </si>
  <si>
    <t>1.27.9</t>
  </si>
  <si>
    <t>Elektronska štoperica</t>
  </si>
  <si>
    <t>1.27.10</t>
  </si>
  <si>
    <t>Kompas pohodniški</t>
  </si>
  <si>
    <t>TEL24</t>
  </si>
  <si>
    <t>UČNI PRIPOMOČKI</t>
  </si>
  <si>
    <t>1.28.1</t>
  </si>
  <si>
    <t>Trak za ritmiko na držalu, dolžina traku 6m</t>
  </si>
  <si>
    <t>1.28.2</t>
  </si>
  <si>
    <t>Vrv za ritmiko</t>
  </si>
  <si>
    <t>1.28.3</t>
  </si>
  <si>
    <t xml:space="preserve">Obroč PVC fi 70 cm </t>
  </si>
  <si>
    <t>1.28.4</t>
  </si>
  <si>
    <t>Debela vrv 15 m</t>
  </si>
  <si>
    <t>1.28.5</t>
  </si>
  <si>
    <t xml:space="preserve">Markirni stožec 22 cm </t>
  </si>
  <si>
    <t>1.28.6</t>
  </si>
  <si>
    <t xml:space="preserve">Markirni stožec 40 cm </t>
  </si>
  <si>
    <t>1.28.7</t>
  </si>
  <si>
    <t xml:space="preserve">Lopar za badminton šolski </t>
  </si>
  <si>
    <t>1.28.8</t>
  </si>
  <si>
    <t>Lopar za namizni tenis šolski</t>
  </si>
  <si>
    <t>1.28.9</t>
  </si>
  <si>
    <t xml:space="preserve">Plastična hokejska palica </t>
  </si>
  <si>
    <t>1.28.10</t>
  </si>
  <si>
    <t>Plošček - žogica za hokej (1/2 + 1/2)</t>
  </si>
  <si>
    <t>1.28.11</t>
  </si>
  <si>
    <t>Megafon</t>
  </si>
  <si>
    <t>1.28.12</t>
  </si>
  <si>
    <t>Ročni kasetni semafor na stojalo</t>
  </si>
  <si>
    <t>1.28.13</t>
  </si>
  <si>
    <t>kolebnica 250 cm, z vrtljivimi ročaji</t>
  </si>
  <si>
    <t>1.28.14</t>
  </si>
  <si>
    <t>kolebnica 300 cm, brez vrtljivih ročajev</t>
  </si>
  <si>
    <t>1.28.15</t>
  </si>
  <si>
    <t>Elastični trakovi srednje močni</t>
  </si>
  <si>
    <t>1.28.16</t>
  </si>
  <si>
    <t>Elastični trakovi lahki</t>
  </si>
  <si>
    <t>1.28.17</t>
  </si>
  <si>
    <t>Trx trakovi</t>
  </si>
  <si>
    <t>1.28.18</t>
  </si>
  <si>
    <t>Penasti valji</t>
  </si>
  <si>
    <t>1.28.19</t>
  </si>
  <si>
    <t>palica telovadna 100/2,5 cm, lesena</t>
  </si>
  <si>
    <t>1.28.20</t>
  </si>
  <si>
    <t>stojalo za slalom (plastični podstavek + plastična palica 120 cm)</t>
  </si>
  <si>
    <t>TEL25</t>
  </si>
  <si>
    <t>ATLETIKA</t>
  </si>
  <si>
    <t>1.29.1</t>
  </si>
  <si>
    <t>Koordinacijska enojna lestev</t>
  </si>
  <si>
    <t>1.29.2</t>
  </si>
  <si>
    <t>Koordinacijska dvojna lestev</t>
  </si>
  <si>
    <t>1.29.3</t>
  </si>
  <si>
    <t>šolska pregibna ovira do 70 cm</t>
  </si>
  <si>
    <t>1.29.4</t>
  </si>
  <si>
    <t>Stojalo za skok v višino</t>
  </si>
  <si>
    <t>1.29.5</t>
  </si>
  <si>
    <t>Letvica fiberglas za skok v višino</t>
  </si>
  <si>
    <t>1.29.6</t>
  </si>
  <si>
    <t>Vrvica za skok v višino</t>
  </si>
  <si>
    <t>1.29.7</t>
  </si>
  <si>
    <t>Dvoranski štartni blok - gumi</t>
  </si>
  <si>
    <t>1.29.8</t>
  </si>
  <si>
    <t>štafetna palica lesena</t>
  </si>
  <si>
    <t>1.29.9</t>
  </si>
  <si>
    <t>zvočni označevalec štarta, štartna klapa</t>
  </si>
  <si>
    <t>1.29.10</t>
  </si>
  <si>
    <t>krogla 3 kg gumijasta</t>
  </si>
  <si>
    <t>1.29.11</t>
  </si>
  <si>
    <t>krogla 4 kg gumijasta</t>
  </si>
  <si>
    <t>1.30.</t>
  </si>
  <si>
    <t>TEL26</t>
  </si>
  <si>
    <t>ZAŠČITNA MREŽA OKEN</t>
  </si>
  <si>
    <t xml:space="preserve">Dimenzija zaščitne mreže brez nabora mreže, komplet z nosilnimi konzolami, jekleno pletenico in pritrdilnim materialom. Mreža 10 cm večja na vsaki stran zaščitne površine.. </t>
  </si>
  <si>
    <t xml:space="preserve">* Standardni pritrdilni set (direktno ob steni/oknu, odmik maks. 0,2m). Pritrjevanje ločeno na segmente oken med nosilno konstrukcijo. </t>
  </si>
  <si>
    <t>TEL27</t>
  </si>
  <si>
    <t>ZAPISNIKARSKE MIZE</t>
  </si>
  <si>
    <t>Zapisnikarska miza</t>
  </si>
  <si>
    <t>1.32.</t>
  </si>
  <si>
    <t>TEL28</t>
  </si>
  <si>
    <t>ZAŠČITA PARKETA PLOŠČE</t>
  </si>
  <si>
    <t>Dobava zaščitnih plošč naslednjih karakteristik:</t>
  </si>
  <si>
    <t xml:space="preserve">Plošče dim. 200 x 100 cm, debeline 7,5 mm, sintetične s trdim hrbtom, negorljive, z možnostjo </t>
  </si>
  <si>
    <t>strojnega čiščenja, antibakterijske. Sestava kompleta</t>
  </si>
  <si>
    <t>* plošča 200 x 100 cm, debeline 7,5 mm</t>
  </si>
  <si>
    <t>KOS:420</t>
  </si>
  <si>
    <t>* Voziček 200 x 100 cm z vezano ploščo</t>
  </si>
  <si>
    <t>KOS:4</t>
  </si>
  <si>
    <t>TEL29</t>
  </si>
  <si>
    <t>PRENOSNA OMARICA ZA PRVO POMOČ</t>
  </si>
  <si>
    <t>TEL30</t>
  </si>
  <si>
    <t>PRENOSNA LEŽIŠČA-NOSILA</t>
  </si>
  <si>
    <t>TEL31</t>
  </si>
  <si>
    <t>KOVINSKA OMARA TELOVADNICA</t>
  </si>
  <si>
    <t>Kovinska omara dim. 110x50x195cm za shranjevanje rekvizitov</t>
  </si>
  <si>
    <t>TEL32</t>
  </si>
  <si>
    <t>VOZ 1</t>
  </si>
  <si>
    <t xml:space="preserve">Voz za žoge kovinski s ključavnico 100 x 55 x 80 cm </t>
  </si>
  <si>
    <t>TEL33</t>
  </si>
  <si>
    <t>KONZOLE ZA VTIČNA ORODJA</t>
  </si>
  <si>
    <t>4x oblazinjeno mesto</t>
  </si>
  <si>
    <t>TEL34</t>
  </si>
  <si>
    <t>VOZ 2</t>
  </si>
  <si>
    <t>Voz za vtično orodje</t>
  </si>
  <si>
    <t>TEL35</t>
  </si>
  <si>
    <t>SEMAFOR 1</t>
  </si>
  <si>
    <t xml:space="preserve">radijsko ali kabelsko vodenje semaforja,
prištevanje, odštevanje časa,
vidljivost do 110 m,
avtomatska in ročna sirena,
programirani športi po uradnih pravilih: košarka, rokomet, odbojka, notranji nogomet.
</t>
  </si>
  <si>
    <t>Prikaz:
 čas 99:99, zadnja minuta v 1/10 sekunde, velikost 25 cm, zelena,
 rezultat od 0 do 199, velikost 25 cm, rdeča,
 perioda, velikost 18 cm, rumena,
 prekršek ekipe pri košarki, velikost 18 cm, rumena,
 prekršek igralca pri košarki, velikost premera 2 cm, zelena, zadnja rdeča,
 izključitev igralca pri rokometu,velikost 15 cm, rdeča,
 time out, velikost premera 2 cm, rdeča, tri na vsaki strani,
 posest žoge, velikost premera 2 cm, rdeča, ena na vsaki strani,
 digitalni zapis imena moštva, do 9 znakov, velikost 15 cm, rdeča,
 dnevna ura.
Tehnični podatki:
 velikost: 300 x 150 x 7 cm,
 material: aluminijasto plastificirano ohišje,
 teža: 90 kg,
 električni priključek: 110/220 VAC - 50/60 Hz,
 glasna sirena, 118 dB,
 tipkovnica z LCD zaslonom, 
 spomin v primeru prekinitve elektrike (ne potrebuje baterij)</t>
  </si>
  <si>
    <t>1.40.</t>
  </si>
  <si>
    <t>TEL36</t>
  </si>
  <si>
    <t>SEMAFOR 2</t>
  </si>
  <si>
    <t xml:space="preserve">Prikaz:
čas 99:99, zadnja minuta v 1/10 sekunde, velikost 25 cm, zelena,
 rezultat od 0 do 199, velikost 25 cm, rdeča,
 perioda, velikost 18 cm, rumena,
 prekršek ekipe pri košarki, velikost 18 cm, rumena,
 prekršek igralca pri košarki, velikost premera 2 cm, zelena, zadnja rdeča,
 možnost vnosa številke igralca pri košarki, velikost 8 cm, rumena,
 izključitev igralca pri rokometu,velikost 15 cm, rdeča,
 time out, velikost premera 2 cm, rdeča, tri na vsaki strani,
 posest žoge, velikost premera 2 cm, rdeča, ena na vsaki strani,
 dnevna ura.
Tehnični podatki:
 velikost: 300 x 150 x 7 cm,
 material: aluminijasto plastificirano ohišje,
 teža: 90 kg,
 električni priključek: 110/220 VAC - 50/60 Hz,
 glasna sirena, 118 dB,
 tipkovnica z LCD zaslonom, 
 spomin v primeru prekinitve elektrike (ne potrebuje baterij).
</t>
  </si>
  <si>
    <t>SEMAFOR NAPADA 24/14 sek</t>
  </si>
  <si>
    <t>radijsko/kabelsko vodenje semaforja</t>
  </si>
  <si>
    <t xml:space="preserve"> akcijski čas: 0 – 99 sekund, velikost 25 cm, rdeča,
 čas tekme: 99:59 minut, velikost 15 cm, rumena,
 točka premera 8cm , ki se vključi pri aktivaciji sirene, rdeča,
 čas time outa.
Tehnični podatki:
 velikost: 65 x 60 x 7 cm,
 material: aluminijasto plastificirano ohišje,
 teža: 8 kg,
 električni priključek: 110/220 VAC - 50/60 Hz,
 glasna sirena, 
 sirena se vklopi avtomatsko, ko je akcijski čas na 0,
 številke so zaščitene pred udarcem žoge,
</t>
  </si>
  <si>
    <t>PRENOSNI SEMAFOR za večstransko uporabo</t>
  </si>
  <si>
    <t xml:space="preserve">čas minute, sekunde; točke 0 do 199; napaka ekipe, avtomatska in ročna sirena, 733x368x115mm, teža 6 kg, višina številk 9 cm v treh barvah, vidljivost 35 m, prenosni, vgrajena tipkovnica, možnost priključitve na 24s, baterijsko polnjenje, možno povezava v paru, 
</t>
  </si>
  <si>
    <t>TEL39</t>
  </si>
  <si>
    <t>BALETNI DROG</t>
  </si>
  <si>
    <t xml:space="preserve">lesen baletni drog z ovalnim presekom 43/33mm na kovinski podkonstrukciji, barvani v RAL 9016, fiksiran v MK steno, z vsem pritrdilnim materialom, l=6,6m (vsak m droga fiksiran s 3 stenskimi pritrdili). Način pritrditve prilagoditi stenski sestavi. 
</t>
  </si>
  <si>
    <t>1.44.</t>
  </si>
  <si>
    <t>TEL40</t>
  </si>
  <si>
    <t>stensko ogledalo dim. 6,6mx 2,2m, na leseni podlagi (bele barve)</t>
  </si>
  <si>
    <t>TEL41</t>
  </si>
  <si>
    <t>SOBNO KOLO</t>
  </si>
  <si>
    <t xml:space="preserve">Sobno kolo z magnetno zavoro. </t>
  </si>
  <si>
    <t>1.46.</t>
  </si>
  <si>
    <t>TEL42</t>
  </si>
  <si>
    <t>STEPER</t>
  </si>
  <si>
    <t>1.47.</t>
  </si>
  <si>
    <t>TEL43</t>
  </si>
  <si>
    <t>VESLAČ</t>
  </si>
  <si>
    <t>Naprava za veslanje</t>
  </si>
  <si>
    <t>1.48.</t>
  </si>
  <si>
    <t>TEL44</t>
  </si>
  <si>
    <t xml:space="preserve">PODLOGA IZ GUME </t>
  </si>
  <si>
    <t>Podložna guma 1x1m</t>
  </si>
  <si>
    <t>1.49.</t>
  </si>
  <si>
    <t>TEL45</t>
  </si>
  <si>
    <t>UNIVERZALNA KLOP</t>
  </si>
  <si>
    <t>za dvigovanje uteži</t>
  </si>
  <si>
    <t>1.50.</t>
  </si>
  <si>
    <t>TEL46</t>
  </si>
  <si>
    <t>STOJALO ZA UTEŽI</t>
  </si>
  <si>
    <t>Stojalo za uteži skupaj z utežmi: 6x10kg, 2x5kg, 2,5kg</t>
  </si>
  <si>
    <t>1.51.</t>
  </si>
  <si>
    <t>TEL47</t>
  </si>
  <si>
    <t>STOJALO ZA PROSTE ROČKE</t>
  </si>
  <si>
    <t>Stojalo za proste ročke</t>
  </si>
  <si>
    <t>1.52.</t>
  </si>
  <si>
    <t>ROČKE</t>
  </si>
  <si>
    <t>Ročke plastične 2.5kg, 2x3kg, 2x1,5kg</t>
  </si>
  <si>
    <t>1.53.</t>
  </si>
  <si>
    <t>TEL</t>
  </si>
  <si>
    <t>OSI</t>
  </si>
  <si>
    <t>Osi 2x40cm, 120xm, 180xm</t>
  </si>
  <si>
    <t>1.54.</t>
  </si>
  <si>
    <t>TEL48</t>
  </si>
  <si>
    <t>IZTEG NOG</t>
  </si>
  <si>
    <t>Naprava za mišice iztegovalke nog</t>
  </si>
  <si>
    <t>1.55.</t>
  </si>
  <si>
    <t>TEL49</t>
  </si>
  <si>
    <t>PRIT. NOG</t>
  </si>
  <si>
    <t>Naprava za mišice pritegovalke nog</t>
  </si>
  <si>
    <t>1.2.1.</t>
  </si>
  <si>
    <t>WPKŽ</t>
  </si>
  <si>
    <t>Fleksibilni energetski kabel 
FG16OR16 
5 G 6mm2</t>
  </si>
  <si>
    <t>Kabelski izvod za napajanje krmilne omare tehnološkega stroja, položen delno horizontalno in vertikalno po kabelski polici v delavnici; komplet s kabelskimi glavami, kabelskimi čevlji.</t>
  </si>
  <si>
    <t>1.3.1.</t>
  </si>
  <si>
    <t>WKŽ</t>
  </si>
  <si>
    <t>1.4.1.</t>
  </si>
  <si>
    <t>WFKžp</t>
  </si>
  <si>
    <t>1.5.1.</t>
  </si>
  <si>
    <t>WFKžm</t>
  </si>
  <si>
    <t>1.7.1.</t>
  </si>
  <si>
    <t>WTŽ</t>
  </si>
  <si>
    <t>Fleksibilni energetski kabel 
FG16OR16 
5 G 4mm2</t>
  </si>
  <si>
    <t>1.8.1.</t>
  </si>
  <si>
    <t>WSKŽ</t>
  </si>
  <si>
    <t>1.9.1.</t>
  </si>
  <si>
    <t>WPSS</t>
  </si>
  <si>
    <t>1.11.1.</t>
  </si>
  <si>
    <t>WMRS</t>
  </si>
  <si>
    <t>1.13.1.</t>
  </si>
  <si>
    <t>WNVRS</t>
  </si>
  <si>
    <t>1.14.1.</t>
  </si>
  <si>
    <t>WČRS</t>
  </si>
  <si>
    <t>Fleksibilni energetski kabel 
FG16OR16 
5 G 10mm2</t>
  </si>
  <si>
    <t>1.19.1.</t>
  </si>
  <si>
    <t>WMOZ</t>
  </si>
  <si>
    <t>1.20.1.</t>
  </si>
  <si>
    <t>WSTR</t>
  </si>
  <si>
    <t>1.21.1.</t>
  </si>
  <si>
    <t>WFŠ</t>
  </si>
  <si>
    <t>1.22.1.</t>
  </si>
  <si>
    <t>WŠSF</t>
  </si>
  <si>
    <t>Fleksibilni energetski kabel 
FG16OR16 
3 x 2,5mm2</t>
  </si>
  <si>
    <t>1.23.1.</t>
  </si>
  <si>
    <t>WCNC</t>
  </si>
  <si>
    <t>Fleksibilni energetski kabel 
FG16OR16 
5 G 25mm2</t>
  </si>
  <si>
    <t>1.25.1.</t>
  </si>
  <si>
    <t>WTBS</t>
  </si>
  <si>
    <t>1.26.1.</t>
  </si>
  <si>
    <t>WKBS</t>
  </si>
  <si>
    <t>1.28.1.</t>
  </si>
  <si>
    <t>WHSP</t>
  </si>
  <si>
    <t>1.29.1.</t>
  </si>
  <si>
    <t>WRLS</t>
  </si>
  <si>
    <t>1.31.1.</t>
  </si>
  <si>
    <t>WOBS</t>
  </si>
  <si>
    <t>1.33.1.</t>
  </si>
  <si>
    <t>WLAK</t>
  </si>
  <si>
    <t>WODS</t>
  </si>
  <si>
    <t>1.41.1.</t>
  </si>
  <si>
    <t>WODSD</t>
  </si>
  <si>
    <t>Fleksibilni energetski kabel 
FG16OR16 
5 G 16mm2</t>
  </si>
  <si>
    <t>WKOMP</t>
  </si>
  <si>
    <t>WMčRS</t>
  </si>
  <si>
    <t>WRVBS</t>
  </si>
  <si>
    <t>DOKUM</t>
  </si>
  <si>
    <t>uskladitev dokumentacije</t>
  </si>
  <si>
    <t>Uskladitev oziroma korekcija obstoječe elektro projektne dokumentacije v sklopu električnega napajanja/priklopa izvodov za tehnološke stroje (uskladitev glede na dobavljen tip stroja: varovanje, kablaža,...).</t>
  </si>
  <si>
    <t>STR2</t>
  </si>
  <si>
    <t>priklop stroja / naprave</t>
  </si>
  <si>
    <t>tehnološki stroji v les. delavnici (moči 10-22 kW)</t>
  </si>
  <si>
    <t>STR1</t>
  </si>
  <si>
    <t>tehnološki stroji v les. delavnici (moči 1-10 kW)</t>
  </si>
  <si>
    <t>1.10.1.</t>
  </si>
  <si>
    <t>WDSS</t>
  </si>
  <si>
    <t>Kabelski izvod za napajanje krmilne omare tehnološkega stroja DEBELINSKI SKOBELJNI STROJ, položen delno horizontalno in vertikalno po kabelski polici v delavnici; komplet s kabelskimi glavami, kabelskimi čevlji.</t>
  </si>
  <si>
    <t>1.12.1.</t>
  </si>
  <si>
    <t>WMR-P</t>
  </si>
  <si>
    <t>Kabelski izvod za napajanje krmilne omare tehnološkega stroja PODAJALNE NAPRAVE, položen delno horizontalno in vertikalno po kabelski polici v delavnici; komplet s kabelskimi glavami, kabelskimi čevlji.</t>
  </si>
  <si>
    <t>1.15.1.</t>
  </si>
  <si>
    <t>WHVS</t>
  </si>
  <si>
    <t>Kabelski izvod za napajanje krmilne omare tehnološkega stroja HORIZONTALNI VRTALNI STROJ, položen delno horizontalno in vertikalno po kabelski polici v delavnici; komplet s kabelskimi glavami, kabelskimi čevlji.</t>
  </si>
  <si>
    <t>1.17.1.</t>
  </si>
  <si>
    <t>WPDS</t>
  </si>
  <si>
    <t>Fleksibilni energetski kabel 
FG16OR16 
3 x 4mm2</t>
  </si>
  <si>
    <t>Kabelski izvod za napajanje krmilne omare tehnološkega stroja PEHALNIK, položen delno horizontalno in vertikalno po kabelski polici v delavnici; komplet s kabelskimi glavami, kabelskimi čevlji.</t>
  </si>
  <si>
    <t>1.18.1.</t>
  </si>
  <si>
    <t>WVVS</t>
  </si>
  <si>
    <t>Kabelski izvod za napajanje krmilne omare tehnološkega stroja SAMOSTOJEČI VERTIKALNI VRTALNI STROJ, položen delno horizontalno in vertikalno po kabelski polici v delavnici; komplet s kabelskimi glavami, kabelskimi čevlji.</t>
  </si>
  <si>
    <t>1.24.1.</t>
  </si>
  <si>
    <t>WLAS</t>
  </si>
  <si>
    <t>Kabelski izvod za napajanje krmilne omare tehnološkega stroja CNC LASERSKI STROJ, položen delno horizontalno in vertikalno po kabelski polici v delavnici; komplet s kabelskimi glavami, kabelskimi čevlji.</t>
  </si>
  <si>
    <t>1.27.1.</t>
  </si>
  <si>
    <t>Kabelski izvod za napajanje krmilne omare tehnološkega stroja ROBNI VERTIKALNI BRUSILNI STROJ, položen delno horizontalno in vertikalno po kabelski polici v delavnici; komplet s kabelskimi glavami, kabelskimi čevlji.</t>
  </si>
  <si>
    <t>1.30.1.</t>
  </si>
  <si>
    <t>WOKS</t>
  </si>
  <si>
    <t>Kabelski izvod za napajanje krmilne omare tehnološkega stroja OKVIRNA PNEVMATSKA STISKALNICA, položen delno horizontalno in vertikalno po kabelski polici v delavnici; komplet s kabelskimi glavami, kabelskimi čevlji.</t>
  </si>
  <si>
    <t>Stroj mora vsebovati oziroma ustrezati naslednjim zahtevam za delo:
• PODMIZNI TIP ČELILNIKA,
• hidravlični dvig enote žage,
• moč motorja 12 (HP) ali več konjskih moči (S6),
• dimenzije reza večje ali enake 610x30 mm, 365 x 160mm,
• premer lista večji ali enak 600 mm, št. vrtljajev 3000obr./min
• masivna konstrukcija z absorpcijo vibracij s težo 500 kg ali več,
• valjčni podaljški delovne mize na desni strani vsaj 3 m (skupna dolžina od linije reza vsaj 4 m),
• valjčni podaljški delovne mize na levi strani vsaj 2 m (skupna dolžina od linije reza vsaj 3 m),
• omejilci dolžine odžagovanja 2 kos,
• dodan laserski prikazovalnik linije reza,
• nagibna odprtina za odsesovanje ostankov, 
• premer (Ø) cevi za odsesavanje 3 x Ø 100 mm,
• vključno z listom krožne žage,
• vklop na 2 gumba,
• mrežna zaščita žage, 
• laser za prikaz linije reza, 
• CE normativ.</t>
  </si>
  <si>
    <t xml:space="preserve">Stroj mora vsebovati oziroma ustrezati naslednjim zahtevam za delo:
• moč motorja 4 (HP) konjskih moči (S6) ali več,
• število obratov krožne žage 5300 obr/min,
• premer lista žage 250 mm,
• dolžina reza horizontalno 4200 mm,
• višina reza vertikalno 2200 mm,
• največja višina reza horizontalno vsaj 2070 mm, 
• največja debelina reza 60 mm,
• dvižni valji spodaj za lažji pomik plošče,
• motoriziran pomik mize stroja pri horizontalnih rezih, ki nalegajo na podporne letve,
• vertikalna odsesovalna kapa na desni strani stroja za zmanjšanje prašnih emisij pri izvajanju horizontalnih rezov,
• odmični prislon za razrez manjših kosov po celi dolžini stroja,
• drsna podpora za razrez ozkih obdelovancev,
• CE normativ.
</t>
  </si>
  <si>
    <t xml:space="preserve">Stroj mora vsebovati oziroma ustrezati naslednjim zahtevam za delo:
• moč motorja 7,5 (HP) konjskih moči - S6, zagon zvezda/trikot,
• delovna širina skobljanja minimalno 510mm,
• dolžina delovnih miz 3000mm ali več,
• vodilo za poravnanje 1300x170mm s paralelogramsko nastavitvijo, 
• spiralna skobeljna glava s kotno postavitvijo nožev glede na smer podajanja obdelovancev (kotni odrez na obdelovancu),
• pomik vhodne mize (d=1650mm) motoriziran z električnim digitalnim prikazovalnikom odvzema,
• varnostna zaščita na poravnalki, 
• možnost nagiba vhodne mize za konveksno in konkavno skobljanje,
• dodatno vodilo za ozke/tanke obdelovance,
• mostna zaščita na stroju s pregibom,
• masiven stroj s težo vsaj 900kg,
• komplet za vzdrževanje spiralne skobeljne glave (čistilo, momentni ključ, 10 rezervnih nožev, 10 rezervnih vijakov)
• odsesovalni priključek,
• glavno stikalo z možnostjo zaklepanje, eletrična zavora, nizkonapetnostno krmiljenjem varnostno stop stikalo, zaščita motorja, 
• CE normativ.
</t>
  </si>
  <si>
    <t xml:space="preserve">Stroj mora vsebovati oziroma ustrezati naslednjim zahtevam za delo:
• dolžina delovne mize največ 2500 mm,
• širina delovne mize 1000 mm ali več,
• motoriziran dvig delovne mize,
• moč glavnega motorja 5.5HP, moč motorja za dvig 0.5HP, moč motorja odses 1HP, 
• motor z dvema hitrostima 7/14m/s, 
• dodan motor za odsesovanje,
• zahtevana lita konstrukcija stroja, ki omogoča absorpcijo vibracij s težo 550kg ali več,
• cementirana vodila na mizi,
• premer napenjalnih kolutov traku vsaj 240 mm,
• širina traku 150mm, max dolžina 7500mm, 
• dodana osvetlitev delovne mize,
• dodan dvostopenjski glavni motor za dve hitrosti vrtenja z močmi vsaj 2,5kw in 3.3kW,
• CE varnostni normativ.
</t>
  </si>
  <si>
    <r>
      <t xml:space="preserve">Stroj mora vsebovati oziroma ustrezati naslednjim zahtevam za delo:
• prvi brusilni agregat kalibrirni valj (trda guma 90 SH ali jeklen valj),
• drugi brusilni agregat kombiniran valj s tamponom, valj trdote 40 SH,
• premer obeh brusilnih valjev vsaj 150 mm,
• tampon pnevmatski s časovnim vklopom za brušenje furnirja,
• dodaten trdi tampon za brušenje masive,
• nastavljiva podajalna hitrost podajalnega traku 4-20 m/min,
• delovna širina 1100 mm,
• debelina obdelave do 160 mm,
• dolžina brusilnega papirja vsaj 2150 mm,
• moč glavnega motorja 15 kW (S6),
• glavni motor frekvenčno krmiljen za nastavljivo hitrost brusilnega papirja,
• podaljšana vhodna in izhodna miza z vsaj po dvema prosto vrtečima se valjema,
• pnevmatski dvig obeh valjev na komandni plošči stroja, pnevmatski izklop stroja s sprednje strani stroja, 
• </t>
    </r>
    <r>
      <rPr>
        <b/>
        <sz val="11"/>
        <rFont val="Calibri"/>
        <family val="2"/>
        <charset val="238"/>
        <scheme val="minor"/>
      </rPr>
      <t>avtomatsko pozicioniranje</t>
    </r>
    <r>
      <rPr>
        <sz val="11"/>
        <rFont val="Calibri"/>
        <family val="2"/>
        <charset val="238"/>
        <scheme val="minor"/>
      </rPr>
      <t xml:space="preserve"> delovne mize glede na debelino obdelovanca z nastavitvijo odvzema,
• elektronski digitalni prikazovalnik nastavljene delovne višine, 
• revolverski sistem na obeh brusilnih valjih za nastavitev višine valja glede na granulacijo brusilnega papirja,
• pretvornik za nastavitev hitrosti brus.papir, 
• stroju je na izhodu dodan krtačni agregat za strukturiranje lesa, moč motorja vsaj 4kW, agregat nastavljiv, z dodano odsesovalno kapo s priključkom fi 120mm, dodana tynex krtača,
• CE varnostni normativ.
</t>
    </r>
  </si>
  <si>
    <t xml:space="preserve">Stroj mora vsebovati oziroma ustrezati naslednjim zahtevam za delo:
• dimenzije plošč 3000 x 1300 mm,
• skupen pritisk 90 ton,
• število cilindrov 6,
• premer cilindrov 70 mm,
• odpiranje plošč vsaj 400 mm,
• naprava za avtomatsko popravljanje pritiska,
• dvojno stikalo za zapiranje stiskalnice,
• gretje plošč z vročo vodo,
• dodan električni grelec za gretje plošč. Zaprt grelni krog brez potrebe po priklopu na zunanji vir toplotne energije,
• dodan senzor za kontrolo paralelnosti teka plošč,
• ročni izklop dveh cilindrov,
• dodana mylar folija na obeh ploščah za lažje čiščenje,
• stroj s stabilno jekleno konstrukcijo,
• CE varnostni normativ.
</t>
  </si>
  <si>
    <t xml:space="preserve">Stroj mora vsebovati oziroma ustrezati naslednjim zahtevam za delo:
• debelina plošč 8-60 mm,
• debelina nalepkov v kolutu 0,4-3 mm,
• debelina masivnih nalepkov 0,4-6 mm,
• minimalna dolžina plošč 140 mm,
• hitrost pomika vsaj 10 m /min,
• enota diamantnih predrezkarjev z višino 64mm, visokoturni rezkarji 12.000 obr/min,
• trije pritisni valji, 
• čelilnik z dvema motorjema na linearnih vodilih, nagibna postavitev agregata, pnevmatska nastavitev kota čelilnika,
• kopirna rezkarja ravno in R2/3mm, visokoturni rezkarji 12.000 obr/min,
• enota za zaokroževanje robov (rondomat) za obdelovance do debeline 60 mm z enojnim motorjem,
• enota radijusnih strgal R2, za obdelavo nalimkov po rezkanju, 
• ravna postrgala za lepilo, pnevmatsko krmiljena, 
• enota krtač z dvema motorjema,
• enota za nanos sredstva za separacijo na vhodu,
• enota za čistilnega sredstva pred krtačami,
</t>
  </si>
  <si>
    <r>
      <t>Stroj mora vsebovati oziroma ustrezati naslednjim zahtevam za delo:
• vhodna odprtina premera 200 mm,
• podtlačna ventilacija s prašnimi emisijami v razredu H3,
• moč motorja vsaj 4 kW (S6),
• pretok zraka najmanj 4000 m</t>
    </r>
    <r>
      <rPr>
        <vertAlign val="superscript"/>
        <sz val="11"/>
        <rFont val="Calibri"/>
        <family val="2"/>
        <charset val="238"/>
        <scheme val="minor"/>
      </rPr>
      <t>3</t>
    </r>
    <r>
      <rPr>
        <sz val="11"/>
        <rFont val="Calibri"/>
        <family val="2"/>
        <charset val="238"/>
        <scheme val="minor"/>
      </rPr>
      <t xml:space="preserve">/h,
• mehansko čiščenje filtrov,
• zbirni kontejnerji za odpadek (2x200l),
• kompleten CE varnostni normativ.
</t>
    </r>
  </si>
  <si>
    <r>
      <t xml:space="preserve">Kabelski izvod za napajanje krmilne omare tehnološkega stroja: </t>
    </r>
    <r>
      <rPr>
        <u/>
        <sz val="11"/>
        <rFont val="Calibri"/>
        <family val="2"/>
        <charset val="238"/>
        <scheme val="minor"/>
      </rPr>
      <t>PORAVNALNI SKOBELJNI STROJ (obstoječ)</t>
    </r>
    <r>
      <rPr>
        <sz val="11"/>
        <rFont val="Calibri"/>
        <family val="2"/>
        <charset val="238"/>
        <scheme val="minor"/>
      </rPr>
      <t xml:space="preserve"> (skupne moči 5KW), 
položen delno horizontalno in vertikalno po kabelski polici v delavnici; komplet s kabelskimi glavami, kabelskimi čevlji.</t>
    </r>
  </si>
  <si>
    <r>
      <t xml:space="preserve">Kabelski izvod za napajanje krmilne omare tehnološkega stroja: </t>
    </r>
    <r>
      <rPr>
        <u/>
        <sz val="11"/>
        <rFont val="Calibri"/>
        <family val="2"/>
        <charset val="238"/>
        <scheme val="minor"/>
      </rPr>
      <t>MIZNI REZKALNI STROJ (obstoječ mali)</t>
    </r>
    <r>
      <rPr>
        <sz val="11"/>
        <rFont val="Calibri"/>
        <family val="2"/>
        <charset val="238"/>
        <scheme val="minor"/>
      </rPr>
      <t xml:space="preserve"> (skupne moči 5KW), 
položen delno horizontalno in vertikalno po kabelski polici v delavnici; komplet s kabelskimi glavami, kabelskimi čevlji.</t>
    </r>
  </si>
  <si>
    <r>
      <t xml:space="preserve">Kabelski izvod za napajanje krmilne omare tehnološkega stroja: </t>
    </r>
    <r>
      <rPr>
        <u/>
        <sz val="11"/>
        <rFont val="Calibri"/>
        <family val="2"/>
        <charset val="238"/>
        <scheme val="minor"/>
      </rPr>
      <t>ROBNI VERTIKALNI BRUSILNI STROJ (obstoječ)</t>
    </r>
    <r>
      <rPr>
        <sz val="11"/>
        <rFont val="Calibri"/>
        <family val="2"/>
        <charset val="238"/>
        <scheme val="minor"/>
      </rPr>
      <t xml:space="preserve"> (skupne moči 3KW), 
položen delno horizontalno in vertikalno po kabelski polici v delavnici; komplet s kabelskimi glavami, kabelskimi čevlji.</t>
    </r>
  </si>
  <si>
    <t>STOL Lesarska</t>
  </si>
  <si>
    <t>Splošno</t>
  </si>
  <si>
    <t xml:space="preserve">Materiali, iz katerih je narejena oprema, ne smejo vsebovati strupenih snovi ali potencialnih alergenov. </t>
  </si>
  <si>
    <t xml:space="preserve">Izvajalec mora na objektu preveriti vse mere, količine in priključke! </t>
  </si>
  <si>
    <t>Izvajalec je dolžan pravočasno dostaviti vse vzorce v izbor in pridobiti potrditev naročnika in projektanta.</t>
  </si>
  <si>
    <t>Vsi elementi morajo biti opremljeni tako, da jih je možno funkcionalno uporabljati!</t>
  </si>
  <si>
    <t xml:space="preserve">Predloženi opis je potrebno razumeti kot pojasnilo h grafičnemu delu projekta in popisu! </t>
  </si>
  <si>
    <t xml:space="preserve">Pri dani ponudbi izvajalca pri posamezni poziciji obvezujejo vsi detajli razvidni v grafičnem delu in ne le elementi navedeni v popisu. </t>
  </si>
  <si>
    <t xml:space="preserve">Pri tipskih opremi je potrebno zagotoviti dobavo, dostavo, vgradnjo in priklope na strojne in elektro instalacije skupaj z materialom za priklop. </t>
  </si>
  <si>
    <t xml:space="preserve">Izvesti je potrebno zagon tehnološke in ostale elektro in strojne opreme ter zagotoviti izobraževanje uporabnika o uporabi te opreme. </t>
  </si>
  <si>
    <t xml:space="preserve">Za pohištveno netipsko po meri narejeno opremo je potrebno zagotoviti izdelavo, dobavo, dostavo in vgradnjo z vsem montažnim pritrdilnim materialom. </t>
  </si>
  <si>
    <t xml:space="preserve">Izpolnjene morajo biti vse bistvene lastnosti. </t>
  </si>
  <si>
    <t>Upošteva Uredba o zelenem javnem naročanju (Ur.l.RS, št.51/2017.</t>
  </si>
  <si>
    <t>Materiali morajo biti trajni in odporni.</t>
  </si>
  <si>
    <t xml:space="preserve">Izvesti je potrebno meritve izvedenega stanja pred vgradnjo pohištvene in tehnološke opreme. </t>
  </si>
  <si>
    <t xml:space="preserve">izdelati delavniško dokumentacijo vse opreme skupaj s potrebnimi prilagoditvami glede na izvedeno stanje na objektu. </t>
  </si>
  <si>
    <t xml:space="preserve">Izdelati je potrebno vzorce za elemente, materiale, barve in vidne elemente opreme. </t>
  </si>
  <si>
    <t xml:space="preserve">Predloženi opis je potrebno razumeti kot pojasnilo h grafičnemu delu projekta in popisu! 
</t>
  </si>
  <si>
    <t xml:space="preserve">Za tehnološko opremo se pripravijo tehnološke lastnosti strojev in se predajo v potrditve naročniku. </t>
  </si>
  <si>
    <t xml:space="preserve"> -vsak blok  tribun mora biti ozemljen</t>
  </si>
  <si>
    <t xml:space="preserve">Vsi elementi morajo biti opremljeni tako, da jih je možno funkcionalno uporabljati!
</t>
  </si>
  <si>
    <t>Izmenljiva glava z rezili – komplet nastavljiva rezkalna glava 0-70° 160 x 50 x 30 mm</t>
  </si>
  <si>
    <t>2.1.1.</t>
  </si>
  <si>
    <t>2.1.2.</t>
  </si>
  <si>
    <t>Brazdni rezkar 140 do 160 x 30 x 30 na izmenljive ploščice</t>
  </si>
  <si>
    <t>Brazdni rezkar 125 do 160 x 50 x 30 na izmenljive ploščice</t>
  </si>
  <si>
    <t>Utorni rezkar nastavljiv 160 x 8-15 x 35 na izmenljive ploščice</t>
  </si>
  <si>
    <t>Utorni rezkar 140 x 8 x 30 na izmenljive ploščice</t>
  </si>
  <si>
    <t>Utorni rezkar 140 x 10 x 30 na izmenljive ploščice</t>
  </si>
  <si>
    <t>2.2.1.</t>
  </si>
  <si>
    <t>2.2.2.</t>
  </si>
  <si>
    <t>2.2.3.</t>
  </si>
  <si>
    <t>2.2.4.</t>
  </si>
  <si>
    <t>2.2.5.</t>
  </si>
  <si>
    <t>2.2.6.</t>
  </si>
  <si>
    <t>2.2.7.</t>
  </si>
  <si>
    <t>Za izdelavo okvirija vrat debeline 42 mm (37-48mm)</t>
  </si>
  <si>
    <t>Žaga za čepilni stroj za prečno prežagovanje, po specifikaciji stroja.</t>
  </si>
  <si>
    <t>Čepilna plošča na izmenljiva rezila, 6 x 235 x 40mm</t>
  </si>
  <si>
    <t>Čepilna plošča na izmenljiva rezila, 6 x 260 x 40mm</t>
  </si>
  <si>
    <t>Čepilna plošča na izmenljiva rezila, 8 x 250 x 40mm</t>
  </si>
  <si>
    <t>Čepilna plošča na izmenljiva rezila, 8 x 280 x 40mm</t>
  </si>
  <si>
    <t>Čepilna plošča na izmenljiva rezila, 10 x 280 x 40mm</t>
  </si>
  <si>
    <t>Čepilna plošča na izmenljiva rezila, 10 x 300 x 40mm</t>
  </si>
  <si>
    <t>Čepilna plošča na izmenljiva rezila, 12 x 280 x 40mm</t>
  </si>
  <si>
    <t>Čepilna plošča na izmenljiva rezila, 12 x 300 x 40mm</t>
  </si>
  <si>
    <t>Čepilna plošča na izmenljiva rezila, 16 x 320 x 40mm</t>
  </si>
  <si>
    <t>Čepilna plošča na izmenljiva rezila, 16 x 295 x 40mm</t>
  </si>
  <si>
    <t>Čepilna plošča na izmenljiva rezila, 18 x 320 x 40mm</t>
  </si>
  <si>
    <t>Čepilna plošča na izmenljiva rezila, 22 x 350 x 40mm</t>
  </si>
  <si>
    <t>Komplet svedrov za dolge utore 6, 8, 10, 12, 14, 20 mm.</t>
  </si>
  <si>
    <t>Komplet treh žag premera 350 mm (48, 64, 96 zob), za vzdolžno in prečno žaganje masivnega lesa in žaganje plošč.</t>
  </si>
  <si>
    <t>Komplet treh žag premera 400 mm (34, 60, 96 zob), za vzdolžno in prečno žaganje masivnega lesa in žaganje plošč.</t>
  </si>
  <si>
    <t>Komplet svedrov premera 6mm, 8 levih + 8 desnih. Po specifikaciji stroja.</t>
  </si>
  <si>
    <t>Komplet svedrov premera 8mm, 8 levih + 8 desnih. Po specifikaciji stroja.</t>
  </si>
  <si>
    <t>Komplet svedrov premera 10mm, 8 levih + 8 desnih. Po specifikaciji stroja.</t>
  </si>
  <si>
    <t>Komplet svedrov premera 12mm, 8 levih + 8 desnih. Po specifikaciji stroja.</t>
  </si>
  <si>
    <t>Komplet (kosmač, jeran, koničasto dleto, profilno dleto), dolžina z ročajem 420 do 650mm (min. 5 delni)</t>
  </si>
  <si>
    <t>Komplet 8 nožev dolžine 520 mm za SCM F520;
Skupno 10 kom ploščic za spiralno glavo 510 mm, po specifikaciji stroja.</t>
  </si>
  <si>
    <t>Ravni stebelni rezkarji 6, 8, 10, 12, 16, 18 mm; 
komplet 12 profilnih rezkarjev in 
vpenjala za pritrditev obdelovanca pri kopirnem rezkanju do 150 kg= 4 kom, do 200 kg= 3 kom, do 300 kg= 3 kom.</t>
  </si>
  <si>
    <t>Vpenjalne glave komplet po specifikaciji za 5-osni CNC obdelovalni stroj, (vsaj 3 dolžine vsaj 100 mm).</t>
  </si>
  <si>
    <t xml:space="preserve">Grobi spiralni rezkar- 3 rezila HW; fi 8x90, 10x90, 12x90, 12x100, 16x110, 18x110, 20x120 mm = 7 kom. </t>
  </si>
  <si>
    <t xml:space="preserve">Gladki spiralni rezkar- trojna spirala, HW; fi 6x70, 8x90, 10x90, 12x100, 16x110, 18x110, 20x120mm = 7 kom. 
</t>
  </si>
  <si>
    <t>Diamantni rezkar fi 12 x 75 mm, 16 x 95 mm</t>
  </si>
  <si>
    <t xml:space="preserve">Krožna žaga fi 350 mm za CNC na vpenjalni glavi. 
</t>
  </si>
  <si>
    <t>HSK vpenjalni del 30x100 za vpenjanje rezkalnih glav v CNC stroje.</t>
  </si>
  <si>
    <t>2.24.1.</t>
  </si>
  <si>
    <t>2.24.7.</t>
  </si>
  <si>
    <t>2.24.3.</t>
  </si>
  <si>
    <t>2.24.2.</t>
  </si>
  <si>
    <t>2.24.4.</t>
  </si>
  <si>
    <t>2.24.5.</t>
  </si>
  <si>
    <t>2.24.6.</t>
  </si>
  <si>
    <t>2.24.8.</t>
  </si>
  <si>
    <t>CNC brazdna glava premera 50 do 60 mm in delovne višine 50 mm z menjalnimi rezili in predrezili.</t>
  </si>
  <si>
    <t xml:space="preserve">Vsa drobna oprema, orodja za stroje mora ustrezati specifikacijam posameznega stroja. </t>
  </si>
  <si>
    <t>Kot npr.  AL-KO BP APC70</t>
  </si>
  <si>
    <t xml:space="preserve">Spone za stiskanje obdelovancev kot npr. mizarske spone s čvrstim prijemom do 1200 mm npr tip 1- 6 kom, tip 2- 2 kom.     </t>
  </si>
  <si>
    <t xml:space="preserve">OMARICA ZA PRVO POMOČ
</t>
  </si>
  <si>
    <t xml:space="preserve">Enoplaščna izvedba ohišja z vertikalno nameščenimi cilindričnimi filtri nameščenimi na vodila, ki preprečujejo dotikanje med filtri in filtrov z ohišjem.
</t>
  </si>
  <si>
    <t xml:space="preserve">Kanalski razvod iz pocinkane pločevine z gladkimi notranjimi površinami. Spajanje kanalov z vzmetnimi obroči. Vsak kanalski kos se zaključi na obeh straneh z zavihkom. Debelina pločevine za ravne kanale 0,7 oz 0,9 mm, za fazonske kose 0,9 mm. Vsa dodatna pritrdilna in tesnilna oprema. 
</t>
  </si>
  <si>
    <t>Stacionarni odsesovalni filter, za odsesavanje od lesno obdelovalnih strojev z briketirko</t>
  </si>
  <si>
    <r>
      <rPr>
        <b/>
        <sz val="11"/>
        <rFont val="Calibri"/>
        <family val="2"/>
        <charset val="238"/>
        <scheme val="minor"/>
      </rPr>
      <t xml:space="preserve">Priključek vseh </t>
    </r>
    <r>
      <rPr>
        <sz val="11"/>
        <rFont val="Calibri"/>
        <family val="2"/>
        <charset val="238"/>
        <scheme val="minor"/>
      </rPr>
      <t xml:space="preserve">obdelovalnih strojev na odsesovalni razvod (priključitev posameznih odsesovalnih mest)
</t>
    </r>
  </si>
  <si>
    <t xml:space="preserve">Markirni trakovi, talne označbe varnostnih območij strojev, varnostni napisi, stenske oznake, skupaj z izdelavo načrta označb z varnostnimi področji.
</t>
  </si>
  <si>
    <t xml:space="preserve">Rezkalna glava z izmenljivimi rezili s kompletom rezil za obdelavo robov- radij + 45°
</t>
  </si>
  <si>
    <t xml:space="preserve">Profilni rezkar za posnemanje robov za vreteno fi 30- R15, R20 na izmenljiva rezila.
</t>
  </si>
  <si>
    <t xml:space="preserve">Profilni rezkar za posnemanje robov za vreteno fi 30- R5, R10 na izmenljiva rezila.
</t>
  </si>
  <si>
    <t xml:space="preserve">Stročnice za vpenjalne glave od fi 6 mm x 2 kos, 8 mm x 4k, 10mm x 3, 12 mm x 3, 14 mm x 1, 16 mm x 4, 18 mm x 4, 20 mm x 4, 22 mm x 2, fi 25 mm x 3 kom = 30 kom.
</t>
  </si>
  <si>
    <t xml:space="preserve">Komplet srednji in veliki.  Kot npr. 5 delni komplet 3x ravni in 2 x križni Unior 607CS5
</t>
  </si>
  <si>
    <t xml:space="preserve">Vsa oprema mora izpolnjevati veljavne standarde, imeti ustrezne veljavne certifikate in zagotavljati varno uporabo v šolskih prostorih in evropskem prostoru. 
</t>
  </si>
  <si>
    <t xml:space="preserve">Izdelati je potrebno vzorce za elemente, materiale, barve in vidne elemente opreme. 
</t>
  </si>
  <si>
    <t xml:space="preserve">Vsa oprema mora izpolnjevati veljavne standarde, imeti ustrezne veljavne certifikate in zagotavljati varno uporabo v šolskih prostorih in evropskem prostoru. 
</t>
  </si>
  <si>
    <t xml:space="preserve">Materiali, iz katerih je narejena oprema, ne smejo vsebovati strupenih snovi ali potencialnih alergenov. 
</t>
  </si>
  <si>
    <t xml:space="preserve">Pohištvo z vsemi pripadajočimi policami, košaricami, kolesi, kasetami, pritrdili, zaključnicami itd. 
</t>
  </si>
  <si>
    <t xml:space="preserve"> -napajanje z električno energijo je iz stikalnega bloka, ki je predviden v projektu za objekt. V stikalnem bloku je del  iz katerega se napaja električna športna oprema zaščiten z električnim stikalom na diferenčni tok (FID)
</t>
  </si>
  <si>
    <t xml:space="preserve"> -po končani izvedbi električnih inštalacij in ozemljitev ter izenačanje potencialov morajo biti izvedene potrebne meritve. Rezultati morajo biti ustrezni.
</t>
  </si>
  <si>
    <t xml:space="preserve">1X XENYX1832FX-USB  mikser 16 kanalni; 1X UCD100 CD/mp-3 , USB predvajalnik , vgradni; 1X UH710 Ročni brezžični mikrofon z diversity sprejemnikom, UHF področje, vgrajenim v rack.; 1X UH710 HS  naglavni brezžičnim mikrofon , UHF, diversity sprejemnik, vgrajen v rack naprave; 3X SNN 2030/N - močnostni ojačevalnik 2x300W, ločena master regulatorja, LED-VU, profes.; 1X SPU1200/K  Mrežna napajalna /distribucijska enota 230V 50Hz, z enoto za mehki zagon in komuikatorjem za sprejem modulacije zvonenja in prisilnega vklopa ob obvestilih iz šolskega ozvočenja; 1X 24HE/19"RK  vgradno ohišje  s kolesi , komplet s 5m priključnega večžilnega kabla in močnostnim konektorjem
</t>
  </si>
  <si>
    <t xml:space="preserve">ACH112m  zvočna kombinacija 300W/8 Ohm, komplet s konzolo za pritrditev na stropne  nosilce ali steno, -odporna na udarce žoge, 60HZ-20kHz, max SPL 124 dB, komplet z varovalnim pritrdilnim materialom (črne barve).
</t>
  </si>
  <si>
    <t xml:space="preserve">SNA1040T  regulator glasnosti 35W/100V, vgradni , beli SEA
</t>
  </si>
  <si>
    <t xml:space="preserve">Naprava ozvočenja     -SEA Sežana:XENYX1204FX-USB  mikser 12 kanalni; UCD100 CD/mp-3 , USB predvajalnik , vgradni; PW-Voc, Ročni brezžični mikrofon z diversity sprejemnikom, UHF področje, vgrajenim v rack; PW-SPO  naglavni brezžičnim mikrofon , UHF, diversity sprejemnik, vgrajen v rack naprave; SNN 2030/N - močnostni ojačevalnik 2x300W, ločena master regulatorja, LED-VU, profes.;SPU1200/V  Mrežna napajalna /distribucijska enota 230V 50Hz, z enoto za mehki zagon , priklopom za računalnik (VGA, HDMI, avdio), avtomatiko za vklop in izklop videoprojektorja in pogon elektro platna.; 15HE/19"RK  vgradno ohišje  s kolesi , komplet s 5m priključnega večžilnega kabla in močnostnim konektorjem
</t>
  </si>
  <si>
    <t xml:space="preserve">Priklop opreme ozvočenja na izvedeno instalacijo in montirane zvočne vire in regulatorje glasnosti, zagon in nastavitve opreme, drobni instalacijski material, dokumentacija, poučitev uporabnika za uporabo opreme.
</t>
  </si>
  <si>
    <t xml:space="preserve">FUL -HD projektor   Tip :  DH-833HD  z nastavljivim stenskim nosilcem, osnovna ločljivost 1024x768  XGA,  svetilnost 4500 ANSI lumnov, vhodi 2x HDMI,RGB, 2x stereo avdio,   3,5 jack in/out, composit video,  S-video, component video (RCA),  optični zoom, digitalna korekcija kota projekcije, IR daljinski upravljalec,  RS-232 upravljanje, RJ-45 za mrežno upravljanje, življenjska doba žarnice  5000 ur,   34 dB hrupa.
</t>
  </si>
  <si>
    <t xml:space="preserve">Elektro platno 300 x 225 cm  (Compact); Montažni material: Konektorski material, drobni vezni in vijačni material,  Konektiranje kablov na obeh konceh, VGA priključni kabel  5m  M/M (kvaliteten),HDMI priključni kabel 5m (kvaliteten), Avdio kabel  5m za priklop računalnika mini-jack - stereo RCA; Montaža  videoprojektorja,  platna, zagon, nastavitve in  dokumentacija .
</t>
  </si>
  <si>
    <t xml:space="preserve">Naprava ozvočenja     -SEA Sežana: 1X XENYX1204FX-USB  mikser 12 kanalni; 1X UCD100 CD/mp-3 , USB predvajalnik , vgradni; 1X PW-Voc, Ročni brezžični mikrofon z diversity sprejemnikom, UHF področje, vgrajenim v rack.; 1X PW-SPO  naglavni brezžičnim mikrofon , UHF, diversity sprejemnik, vgrajen v rack naprave.; 1X SNN 2030/N - močnostni ojačevalnik 2x300W, ločena master regulatorja, LED-VU, profes.; 1X SPU1200/V  Mrežna napajalna /distribucijska enota 230V 50Hz, z enoto za mehki zagon , priklopom za računalnik (VGA, HDMI, avdio), avtomatiko za vklop in izklop videoprojektorja in pogon elektro platna.; 1X 15HE/19"RK  vgradno ohišje  s kolesi , komplet s 5m priključnega večžilnega kabla in močnostnim konektorjem
</t>
  </si>
  <si>
    <t xml:space="preserve">Video shranjevalnik 16 kanalni, do 3 Mpix, skupna zmogljivost 400 fps, max 60fps pri 1080p na kanal, možnost priklopa monitorja na dotik, Full HD 1920x1080 HDMI video izhod, 4x SATA HDDs, 1eSATA, podpora 3G mobilnim telefonom (iPhone, iPad in Android), priključki USB DVD/RW, podpora CMX HD3.6 programske opreme, snemanje na detekcijo gibanja, po času-urniku , ročno oz. zunanje proženje. Dva digitalna vhoda/izhoda, javljanje napake snemanja: zunanji alarm, izguba video signala/kamere, prekinitve snemanja, izpad napajanja, detekcije gibanja, poskusa posega v napravo, poskus formatiranja diska/okvara diska.  Lilin in Pelco P/D protokol za upravljanje z vrtljivimi kamerami,Giga Bit LAN, enojni/večkratni internetni pristop, Linux 2.6 kernel OS, 12VDC,6,67A/80W, velikost 360x316x60mm, teža 3kg, brez diska ! Tip kot naprimer Lilin NVR400L ali enakovredno.
</t>
  </si>
  <si>
    <t xml:space="preserve">Mrežno stikalo (switch) 16 portno Industrijsko oblikovano mrežno stikalo, Gigabit PoE + Switch.
16x 10/100 Mbps PoE Ethernet ports.2x Gigabit uplink Ethernet port in 2x Gigabit uplink SFP optični port.Vsak port omogoča do 30W izhodne moči, max. 380W. Tip kot naprimer UTEPO UTP7216E-POE ali enakovredno.
</t>
  </si>
  <si>
    <t xml:space="preserve">UPS sistem Line Interactive, 2200VA/1540W, avtonomija 9 min (75% obremenitev)
AVR stabilizator in EMI filte
vhod: 160-294 Vac, 50 ali 60 Hz samonastavljiv
izhod: 230Vac, pravilni sinus, 50 ali 60 Hz (+/-0,5%),
baterija: VRLA AGM vzdrževanja proste, čas polnjen
USB in RS232 port, Aros Watch&amp;Save 3000 software
zaščita proti kratkemu stiku, preobremenjenosti in zaš
zaščita telefonske linije z vhodom in izhodom RJ45,                                                                  tip kot naprimer Riello 2200DVD ali enakovredno.
</t>
  </si>
  <si>
    <t xml:space="preserve"> tabla dim. 280x140cm; zelena tabla dim 280x140cm; s kovinskim okvirjem in kovinsko polico za odlaganje pisal, kred in gobe (ročna delavnica)
</t>
  </si>
  <si>
    <t xml:space="preserve">Bela piši briši magnetna tabla dim. 280x140cm; z emajlirano površino; s kovinskim okvrijem in kovinsko polico za odlaganje pisal (strojna delavnica 1)
</t>
  </si>
  <si>
    <r>
      <t xml:space="preserve">Lesena miza dim. 323x65cm; delovna površina hrastov furnir+UV odporen mat lak, smer letnic vzporedna z daljšo stranico delovne površine, robovi zaključeni z robnimi trakovi za furnir, debelina delovne površine takšna, da preprečuje poves plošče; na kovinskem podnožju- sistem kot npr.Voga Okvir Savana, prašno lakiran v barvo RAL 9016, h=715mm, število podpor prilagojeno dimenziji in uporabi mize; Na mizi 1x uvodnica za kable na eno delovno mesto, uvodnica kvadratnega prereza dim. 70x70mm, aloksiran ALU, s črno ščetko in magnetom za zapiranje, uvodnica kot npr.:Schachermayer 103356235; </t>
    </r>
    <r>
      <rPr>
        <b/>
        <sz val="11"/>
        <color theme="1"/>
        <rFont val="Calibri"/>
        <family val="2"/>
        <charset val="238"/>
        <scheme val="minor"/>
      </rPr>
      <t xml:space="preserve">Glej načrt MIZE- PODNOŽJE VOGA OKVIR SAVANA
</t>
    </r>
  </si>
  <si>
    <r>
      <t xml:space="preserve">Okrogel vrtljiv stol z nastavljivo višino; kovinska konstrukcija stola barvana v RAL 7016, podnožje s oporo za noge, sedišče nastavljivo po višini, možnosti od 63 do 75cm, nastavljanje višine na navoj; sedalo leseno (hrast) okroglo fi 40cm; </t>
    </r>
    <r>
      <rPr>
        <b/>
        <sz val="11"/>
        <rFont val="Calibri"/>
        <family val="2"/>
        <charset val="238"/>
        <scheme val="minor"/>
      </rPr>
      <t xml:space="preserve">Glej načrt S11- STOL LABORATORIJ
</t>
    </r>
  </si>
  <si>
    <r>
      <t xml:space="preserve">Izdelava, dobava in kompletna montaža lesene stenske akustične obloge H=7,3M: OBLOGA 1 - lesena stenska akustična obloga (izgled hrastov furnir - mat lakiran) - linijske akustične odprtine na sistemski podkonstrukciji + zvočna izolacija deb. 50 mm; stenske obloge so v delih instalacij (omarice T.O., elektro vertikala) demontažne; </t>
    </r>
    <r>
      <rPr>
        <b/>
        <sz val="11"/>
        <color indexed="8"/>
        <rFont val="Calibri"/>
        <family val="2"/>
        <charset val="238"/>
        <scheme val="minor"/>
      </rPr>
      <t xml:space="preserve">Glej načrt AKUSTIČNE OBLOGE TELOVADNICA
</t>
    </r>
  </si>
  <si>
    <t xml:space="preserve">- bukova vezana plošča kvalitete B/BB, debeline 18 mm, vsi vidni robovi zaobljeni z radijem 5 mm, vijačena na podkostrukcijo z vroče cinkanimi sponskimi vijaki, površina obdelana z UV obstojnim in B1 samogasljivim lakom.
</t>
  </si>
  <si>
    <t xml:space="preserve">Izdelava, dobava in kompletna montaža lesene akustične obloge na frontah fiksnih mask tribun: OBLOGA 1 - lesena stenska akustična obloga (izgled hrastov furnir - mat lakiran) - linijske akustične odprtine na sistemski podkonstrukciji + zvočna izolacija deb. 50 mm, v višini stopnice akustične obloge; skupne kvadrature 108 m2; Akustična obloga enakega izgleda kot lesena akustična obloga telovadnice. 
</t>
  </si>
  <si>
    <t xml:space="preserve">- preklopne stopnice pritrjene pred prvo vrsto, stopnice se pospravi na prvo vrsto, iz enakega materiala kot podesti, možnost regulacije stopnice zaradi različnih višin poda.
</t>
  </si>
  <si>
    <t xml:space="preserve">- natične, izdelane iz kovinskih cevi s paličnim polnilom razmika maksimalno 10 cm, brez ostrih robov, višine 110 cm, prašno lakirano siva RAL 9016, nosilnost 100 kg/m
</t>
  </si>
  <si>
    <t xml:space="preserve">- mimobežne, izdelane iz kovinskih cevi s paličnim polnilom razmika maksimalno 10 cm, brez ostrih robov, višine 110 cm, prašno lakirano siva RAL 9016, nosilnost 100 kg/m
</t>
  </si>
  <si>
    <t xml:space="preserve">- preklopne, izdelane iz kovinskih cevi s paličnim polnilom razmika maksimalno 10 cm, brez ostrih robov, višine 110 cm, prašno lakirano siva RAL 9016, nosilnost 100 kg/m
</t>
  </si>
  <si>
    <t xml:space="preserve">- ograje iz kovinskih cevi, nasedanje na konusne nosilce pritrjene v vzdolžni profil tribune za lažje prestavljanje ograje, okroglo palično polnilo, razmik med polnilom maksimalno 10 cm, lakirano v barvi RAL 9016
</t>
  </si>
  <si>
    <t xml:space="preserve">- ograje iz kovinskih cevi, nasedanje na nosilce pritrjene v vzdolžni profil tribune, polnilo iz akril plošče po barvni karti podjetja, kovina lakirana v barvi RAL9016
</t>
  </si>
  <si>
    <t xml:space="preserve">- ograje iz kovinskih cevi, nasedanje na nosilce pritrjene v vzdolžni profil tribune, polnilo iz vezane bukove plošče 10 mm, kovina lakirana v barvi RAL9016
</t>
  </si>
  <si>
    <t xml:space="preserve">- elektro pogonska os s cevnim elektromotorjem  230 V / 480 W, s končnim stikalom. Neraztegljiva vrvenica, debeline 4 mm, napenjalci vrvenice in prilagojena stojala.
</t>
  </si>
  <si>
    <t xml:space="preserve">- elektro pogonska os s sredinskim elektromotorjem  400 V / 1,1kW, s končnim stikalom. Neraztegljiva vrvenica, debeline 4 mm, napenjalci vrvenice in prilagojena stojala.
</t>
  </si>
  <si>
    <t xml:space="preserve">- zložljiv lesen stol na nogi, 2 do 5 sedežev povezanih, s preklopnim naslonjalom na kovinskem mehanizmu, debelina vezane plošče 10 mm, površina obdelana z UV obstojnim in B1 samogasljivim brezbarvnim lakom, osni razmak med stoli od 45 do 50 cm
</t>
  </si>
  <si>
    <t xml:space="preserve">in 4 vrst elektro izvlečnih podestov, skupne dolžine 30m, 
</t>
  </si>
  <si>
    <t xml:space="preserve">V času zaprtih tribun, tribune zaprte v kubus skupne dim 30.5x1.20m, višine 3.64m; s 3 lesenimi stranicami (30.5x3.64m+ 2x 1.2x3.64m). Stranice na kovinski podkonstrukciji iz iverne plošče oplemeniteve s hrastovim furnirjem (letnice vertikalno) zaključene z robnim trakom (hrast) - vse lakirano z UV odpornim mat lakom - v izgledu akustične obloge. 
</t>
  </si>
  <si>
    <t xml:space="preserve">Dobava prosto visečih zaščitnih mrež za rokometnimi goli. Mreža vpeta preko karabinčkov na vozičke  z dvema kolescema na aluminijast profil z drsno zavoro.
</t>
  </si>
  <si>
    <t xml:space="preserve">Dobava in montaža stropne konstrukcije za košarko s sekurit ploščo  in pregibnim obročem, obroč je pritrjen neodvisno od sekurit plošče na okvir z mehko zaščito.
</t>
  </si>
  <si>
    <t xml:space="preserve">* plošča sekurit 180 x 105 cm z okvirjem z mehko zaščito in regulatorjem višine obroča od 260 do 305 cm
</t>
  </si>
  <si>
    <t xml:space="preserve">Dobava in montaža stropne konstrukcije za košarko s sekurit ploščo in pregibnim obročem, obroč je pritrjen neodvisno od sekurit plošče na okvir z mehko zaščito.
</t>
  </si>
  <si>
    <t xml:space="preserve">Odbojkarska oprema (tekmovalna) je izdelana v skladu z veljavnimi standardi. Glavno vodilo pri izdelavi je standard SIST EN 1271. Oprema je namenjena za uporabo v pokritnih športnih objektih in omogoča hitro postavitev. Čvrsta aluminijasta odbojkarska stojala omogočata varno in enostavno napenjanje mreže. Odbojkarska oprema se hrani v primernem skladiščnem prostoru ali pa na posebnem vozu. Odbojkarska oprema je vtična, zato je za uporabo potreben vgradni temelj. Set (garnitura) odbojkarske opreme je sestavljena iz:
</t>
  </si>
  <si>
    <t xml:space="preserve">* aluminijasto stojalo fi 100 mm, višine 3 m brez napenjala
</t>
  </si>
  <si>
    <t xml:space="preserve">* aluminijasto stojalo fi 100 mm, višine 3 m z napenjalom
</t>
  </si>
  <si>
    <t xml:space="preserve">* sodniško stojalo za odbojko aluminijasto z mehko zaščito
</t>
  </si>
  <si>
    <t xml:space="preserve">Odbojkarska oprema (šolska) je izdelana v skladu z veljavnimi standardi. Glavno vodilo pri izdelavi je standard SIST EN 1271. Oprema je namenjena za uporabo v pokritnih športnih objektih in omogoča hitro postavitev. Čvrsta aluminijasta odbojkarska stojala omogočata varno in enostavno napenjanje mreže. Odbojkarska oprema se hrani v primernem skladiščnem prostoru ali pa na posebnem vozu. Odbojkarska oprema je vtična, zato je za uporabo potreben vgradni temelj. Set (garnitura) odbojkarske opreme je sestavljena iz:
</t>
  </si>
  <si>
    <t xml:space="preserve">Dobava IHF  rokometnega gola z aluminijasto vratnico in zložljivo črno barvano konstrukcijo globine 138 cm z glavno in lovilno mrežo in talnimi pritrdili.
</t>
  </si>
  <si>
    <t xml:space="preserve">Oprema za badminton je izdelana v skladu z veljavnimi standardi. Glavno vodilo pri izdelavi je standard SIST EN 1509. Oprema je namenjena za uporabo v pokritnih športnih objektih in omogoča hitro postavitev. Čvrsta in stabilna stojala omogočata varno in enostavno napenjanje mreže. Oprema se hrani v primernem skladiščnem prostoru. Stojala so prevozna in ni potrebnega vgradnega temelja. Stojala imajo vgrajena kolesa za lajžji prevoz. Set (garnitura) opreme za badminton je sestavljena iz:
</t>
  </si>
  <si>
    <t xml:space="preserve">- Lastnosti mize: barva: enakomerno mat modra, igralna površina iz izredno zgoščene iverne plošče debeline 22 mm, navpična stranica mize (okvir): nerjaveče jeklo odporno na udarce (praske) debeline 50 mm, noge mize: jeklene oblečene s plastiko, v obliki črke Y dimenzije 90 x 40 mm, dvojna kolesa:  Φ 150, stojalo mrežice: nastavljivo po višini, stojala pri zapiranju mize ni potrebno odstanjevati, sistem zlaganja: Compact tehnologija, dimenzije mize v zloženem stanju: 1830 x 750 x 1550 mm, teža: 94 kg, dodatni prostor za: žogice, lopar, pokrivalo loparja
</t>
  </si>
  <si>
    <t xml:space="preserve">Dobava in postavitev opreme za dvoranski hokej v sestavi:
</t>
  </si>
  <si>
    <t xml:space="preserve">* Prečka za vtični drog iz najkvalitetnejšega jekla fi 28 mm
</t>
  </si>
  <si>
    <t xml:space="preserve">Koza velika dim. 100 do 170 cm. Trup elastičen in lahek. Prevleka je iz pravega usnja. Kovinske noge s teleskopsko regulacijo po 5 cm. Za izravnavo neravnin poda ima ena noga brezstopenjsko regulacijo. Skladna s SIST EN 12196
</t>
  </si>
  <si>
    <t xml:space="preserve">Koza mala dim. 90 do 130 cm. Trup elastičen in lahek. Prevleka je iz pravega usnja. Kovinske noge s teleskopsko regulacijo po 5 cm. Za izravnavo neravnin poda ima ena noga brezstopenjsko regulacijo. Skladna s SIST EN 12196
</t>
  </si>
  <si>
    <t xml:space="preserve">skrinja iz vezane plošče s prevozom, petdelna, zaokroženi masivni vogali. Pokrov oblazinjen in prevlečen s kvalitetnim umetnim usnjem, skladna s SIST EN 916.
</t>
  </si>
  <si>
    <t xml:space="preserve">Telovadna klop je izdelana iz kvalitetnega lepljenega smrekovega lesa, noge pa so iz vezane plošče. Klop je uporabna obojestransko, saj je na spodnji strani vgrajena gred. Višina klopi je 35 cm, širina zgorje ploskve 27 cm ter širina gredi 10 cm. Klop ima na eni strani rebro za uporabo klopi kot klančino (skupaj s telovadno skrinjo ali letvenikom). Skladno z SIST EN 12432
</t>
  </si>
  <si>
    <t xml:space="preserve">Nizka gred dolžine 390 cm ter višine 40 cm. Izdelana iz kvalitetnega smrekovega lepljenega lesa. Noge kovinske z gumijastimi čepi, skladno z SIST EN 12432
</t>
  </si>
  <si>
    <t xml:space="preserve">Polnilo: polnilo je izdelano iz 4 slojnega zaprtoceličnega polietilena. Plošče debeline 15 mm so med seboj zlepljene in tvorijo debelino 6 cm Gostota poliethilena je 30kg/m3
</t>
  </si>
  <si>
    <t xml:space="preserve">Komplet polivalentnih blazin. Vsi elementi kompleta imajo všite ježne trakove za spajanje v celoto. Sestava: 
</t>
  </si>
  <si>
    <t xml:space="preserve">Dobava in montaža prevozne zapisnikarske mize, dim. 200 x 70 x 72 cm, sprednja stran in stranice zaprte do tal, lesene na kovinski podkonstrukciji RAL 9016)
</t>
  </si>
  <si>
    <t xml:space="preserve">Steper za aerobiko, poliuretanski dvodelni steper 15+5cm
</t>
  </si>
  <si>
    <t>2.4.1.</t>
  </si>
  <si>
    <t>2.4.2.</t>
  </si>
  <si>
    <t>2.4.3.</t>
  </si>
  <si>
    <t>2.4.4.</t>
  </si>
  <si>
    <t>2.4.5.</t>
  </si>
  <si>
    <t>2.4.6.</t>
  </si>
  <si>
    <t>2.4.7.</t>
  </si>
  <si>
    <t>2.4.8.</t>
  </si>
  <si>
    <t>2.4.9.</t>
  </si>
  <si>
    <t>2.4.10.</t>
  </si>
  <si>
    <t>2.4.11.</t>
  </si>
  <si>
    <t>2.4.12.</t>
  </si>
  <si>
    <t>2.4.13.</t>
  </si>
  <si>
    <t>2.4.14.</t>
  </si>
  <si>
    <t>(Vzorčna kuhinja se ne izvede. Rezervacija prostora.)</t>
  </si>
  <si>
    <t>.</t>
  </si>
  <si>
    <t xml:space="preserve">Glede na dobavljeno tehnološko opremo je potrebno izdelati, prilagoditi načrt postavitve opreme, vseh potrebnih priključkov, ki je tudi potrebno zagotoviti. Z dobavo strojev mora biti zagotovljeno tudi njihovo delovanje. </t>
  </si>
  <si>
    <t xml:space="preserve">Stroj mora vsebovati oziroma ustrezati naslednjim zahtevam za delo:
• Moč motorja 10 (HP) konjskih moči (S6) ali več, z električno zavoro,
• Zagon avtomatski zvezda/trikot
• Višina reza vsaj 130mm,
• Premer lista žage 400mm,
• širina formatiranja 800mm,
• 3 hitrosti reza 3500/4500/5500 obr/min
• Nagib žage 0-45°,
• Širina odreza z vzporednim vodilom največ 800mm z mikrometrično nastavitvijo,
• Voz dolžine vsaj 3700mm,
• Voz brez prečne mize in podporne roke
• Mostna zaščita lista žage z integriranim odsesavanjem
• Masivna izvedba stroja brez motečih vibracij
• Laser za prikaz linije reza, 
• Hitri sistem menjave lista žage,
• Mikrometrična nastavitev paralelnega vodila, 
• Vsaj 10 letna garancija za formatni voz, 
• glavno stikalo z možnostjo zaklepanja, električna zavora, nizkonapetnostno krmiljenjeno varnostno stop stikalo, zaščita motorja, (el. zavora že na prvi piki)
• CE normativ
</t>
  </si>
  <si>
    <t xml:space="preserve">• CNC Krmiljena nastavitev širine reza, desna masa na THK vodilu,
• širina reza z vzporednim vodilom 1250mm,
• možnost shranjevanja parametrov za 99 orodij, 
• voz dolžine vsaj 3200mm,
• prečno vodilo 3200mm z eno digitalno maso do dolžine 1900mm, 
• enota predrezila z ločenim motorjem,
• električen dvig enote predrezila,
• statusna osvetlitev cone predrezila, ko predrezilo deluje,
• masivna izvedba stroja brez motečih vibracij,
• prečno vodilo z dvema prislonoma, vsaj 1 en prislon z elektronskim prikazom nastavljene mere,
• prečna miza z elektronskim prikazom nastavljenega kota prečnega vodila. Prikaz nastavljenega kota na 0.01 stopinje,
• mostna zaščita lista žage z integriranim odsesavanjem,
• hitri sistem menjave lista žage,
• vsaj 10 letna garancija za formatni voz,
• glavno stikalo z možnostjo zaklepanje, električna zavora, nizkonapetnostno krmiljenjeno varnostno stop stikalo, zaščita motorja, 
• CE normativ.
</t>
  </si>
  <si>
    <t xml:space="preserve">Stroj mora vsebovati oziroma ustrezati naslednjim zahtevam za delo:
• moč motorja 10 (HP) konjskih moči (S6) ali več,
• zagon avtomatski zvezda/trikot,
• višina reza vsaj 130mm,
• premer lista žage 400mm, 3 hitrosti vrtenja lista 3500/4500/5500 obr/min,
• nagib žage 0-45°,
• komande na konzoli, zaslon na dotik za nastavitev stroja, CNC krmiljene 3 osi,
</t>
  </si>
  <si>
    <t xml:space="preserve">Stroj mora vsebovati oziroma ustrezati naslednjim zahtevam za delo:
• moč motorja 5,5 (HP) konjskih moči (S6) ali več, z električno zavoro, 
• hitrost vrtenja žage 4800 obr/min, 
• zagon avtomatski zvezda/trikot,
• višina reza vsaj 100mm,
• premer lista žage 300mm, 1 hitrost vrtenja lista, 
• nagib žage 0-45°,
• električna nastavitev višine lista žage z elektronskim prikazom nastavljene višine,
• električna nastavitev kota lista žage z elektronskim prikazom nastavljenega kota,
• širina reza z vzporednim vodilom 800-1000mm z mikrometrično nastavitvijo,
• voz dolžine 1600-2000mm,
• ekscentrično vpenjalno na vozu,
• dodatno kotno vodilo dolžine vsaj 1000mm in vsaj enim prislonom,
• enota predrezila z ločenim motorjem,
• masivna izvedba stroja brez motečih vibracij,
• prečno vodilo z dvema prislonoma,
• hitri sistem menjave lista žage,
• mostna zaščita lista žage z integriranim odsesavanjem,
• vsaj 10 letna garancija za formatni voz,
• glavno stikalo z možnostjo zaklepanja, električna zavora, nizkonapetnostno krmiljenjeno varnostno stop stikalo, zaščita motorja, 
• CE normativ.
</t>
  </si>
  <si>
    <t xml:space="preserve">Stroj mora vsebovati oziroma ustrezati naslednjim zahtevam za delo:
• moč motorja 7,5 (HP) konjskih moči ali več - S6, zagon avtomatski zvezda / trikot,
• pet hitrosti vrtenja razkarja, 
• motoriziran dvig in spust vretena z LED prikazom nastavljene višine,
• motoriziran nagib rezkarja 90-45° z LED prikazom nastavljenega kota,
• LED prikaz hitrosti vrtenja rezkarja, vsaj 5 hitrosti vrtenja rezkarja,
• levo/desno vrtenje,
• premer rezkalnega vretena 30mm,
• izmenljivost delovnega vretena,
• dodano dodatno vreteno za vpenjanje stebelnih rezkarjev s pušami 8 in 12mm,
• voz za čepljenje v delovni mizi stroja dolžine vsaj 1300mm,
• predpriprava za čepljenje - max premer orodja 350mm, 
• dodana zaščitna kapa za čepljenje,
• dodatno kotno vodilo dolžine vsaj 1000mm s prislonom,
• dodano ekscentrično vpenjalo,
• dodana čepilna miza na vozu,
• vodila na kapi rezkarja z lističi za zapiranje prostora okoli vretena (Aigner),
• prečno vodilo z eno maso 1100mm, 
</t>
  </si>
  <si>
    <t xml:space="preserve">• EURO zaščita za rezkarje, 
• odprtina v mizi 320mm ali več,
• masivna teža stroja, vsaj 700kg ali več,
• obvezno odsesavanje zgoraj in spodaj,
• električna priprava za podajalnik, (++ = vtičnica, ko rezkar obratuje, lahko podajalnik obratuje)
• blokiranje vretena iz zunanje strani, 
• LED prikazovalnik za višino, 
• CE normativ.
</t>
  </si>
  <si>
    <t>B1./</t>
  </si>
  <si>
    <t>Nadzor porabe električne energije</t>
  </si>
  <si>
    <t>opis dela oz. dobave</t>
  </si>
  <si>
    <t>Monitoring</t>
  </si>
  <si>
    <t>Delavnica</t>
  </si>
  <si>
    <t>1.</t>
  </si>
  <si>
    <t xml:space="preserve">Modularni prostoprogramabilen krmilnik z integriranim HTML5 WEB strežnik za daljinski nadzor in upravljanje strojnih sistemov preko standardnega WEB brskalnika; grafična vizualizacija (dinamične slike) in upravljanje; alarmiranje preko e-maila in SMS-a; časovni programi in koledar; ethernet port; on-line prikaz podatkov, zgodovina z izrisom grafov, več nivojski dostopi zaščiteni z gesli; vgrajen požarni zid; nap. 24 VDC;
WEB strežnik je licenčni in je brezplačen za neomejeno število točk in uporabnikov. Krmilnik omogoča avtomatsko pošiljanje in kreiranje podatkovne baze na mySQL strežniku za potrebe digitalnega monitoringa. </t>
  </si>
  <si>
    <t>Kakovostno kot npr.: Saia-Burgess, tip:  PCD1.M2160 ali enakovredno</t>
  </si>
  <si>
    <t>2.</t>
  </si>
  <si>
    <t>Dobava in montaža napajalnika za sistem regulacije.</t>
  </si>
  <si>
    <t>Kakovostno kot npr.: Saia-Burgess, tip:  Q.PS-AD2-2405F ali enakovredno</t>
  </si>
  <si>
    <t>3.</t>
  </si>
  <si>
    <t>Dobava in konfiguracija serijskega modula ModBus 1x RS-422 / RS-485 
in možnostjo dodatnega priklopa za PCD7.F1xxS module.</t>
  </si>
  <si>
    <t>Kakovostno kot npr.: Saia-Burgess, tip:  PCD2.F2100 ali enakovredno</t>
  </si>
  <si>
    <t>4.</t>
  </si>
  <si>
    <t>Dobava in montaža trifaznega elektro števca z Mod-Bus izhodom - za vgradnjo  preko nizkonapetostnih merilnih tokovnih transformatorjev ali direktni:
Števec je namenjen spremljanju delovanja lesnoobdelovalnih strojev.</t>
  </si>
  <si>
    <t>(Kakovostno kot npr. SRACK - MGDIZ.. ali Schneider iEM3... ali enakovredno)</t>
  </si>
  <si>
    <t>5.</t>
  </si>
  <si>
    <t>6.</t>
  </si>
  <si>
    <t xml:space="preserve">Programiranje PLC krmilnika iz postavke 1 za potrebe meritev električne energije in moči za posamezen stroj, ter izdelava grafičnega vmesnika za nadzor meritev in nadzor koničnih moči.  
Sisem mora imeti naslednje funkcionalnosti: 
- vpogled v vrednost trenutne skupne moči in urne porabe, 
- vpogled v zgodovino in sicer urnih, dnevnih, mesečnih in letnih vrednosti, 
- omogočeni kombinirani grafi porabe električne energije, moči, tokov, za vsakega porabnika posebej in skupno porabo ..., 
- hrambo (urnih) podatkov za vsaj pretekla 3 leta, 
- možen oddaljen dostop z geslom za vsaj 3 uporabnike, vključen letni zakup (za najman dve leti)  prostora za shranjevanje v oblak,  možnost dostopa preko telefona ali ostalih mobilnih naprav brez dodatnih licenc. Uporabnik lahko vnese poljubno časovno obdobje za vpogled posameznih in kombiniranih grafov. </t>
  </si>
  <si>
    <t>7.</t>
  </si>
  <si>
    <t>Kabliranje sistema energetskega monitoringa. 
Elektro števci se povežejo zaporedno - šivanje s kablom  IY(St)Y 2x2x0,8 mm2 konec se pripelje v kotlovnico oz. po dogovoru z izvajalcem energetskega monitoringa, kjer bo omara iz postavke 4.
Do krmilno nadzorne omare v kotlovnici mora biti zagotovljen še napajalni kabel 3x1,5 mm2 ter UTP kabel za internet.</t>
  </si>
  <si>
    <t>8.</t>
  </si>
  <si>
    <t>(Kakovostno kot npr. Samsung tablični računalnik Galaxy Tab S3 ... ali enakovredno)</t>
  </si>
  <si>
    <t>Skupaj</t>
  </si>
  <si>
    <t>B1./ TEHNOLOŠKA OPREMA: ELEKTRO IN STROJNA OPREMA OPREMA - opis pozicij</t>
  </si>
  <si>
    <t>Upošteva Uredba o zelenem javnem naročanju (Ur.l.RS, št.51/2017).</t>
  </si>
  <si>
    <t>44</t>
  </si>
  <si>
    <t>KABINET</t>
  </si>
  <si>
    <t>40</t>
  </si>
  <si>
    <t>GARDEROBA S SANITARIJAMI</t>
  </si>
  <si>
    <t>46/47</t>
  </si>
  <si>
    <t xml:space="preserve">STROJNA DELAVNICA </t>
  </si>
  <si>
    <t>49</t>
  </si>
  <si>
    <t>48</t>
  </si>
  <si>
    <t xml:space="preserve">GARDEROBA  </t>
  </si>
  <si>
    <t>54</t>
  </si>
  <si>
    <t>SANITARIJE</t>
  </si>
  <si>
    <t>35</t>
  </si>
  <si>
    <t>PLESNA UČILNICA BORILNICA, VADBENI PROSTOR</t>
  </si>
  <si>
    <t>ROČNA LESNA DELAVNICA</t>
  </si>
  <si>
    <t>SKUPAJ</t>
  </si>
  <si>
    <t>OBVEZNE PRILOGE S KATERIMI PONUDNIK DOKAZUJE USPOSOBLJENOST IN JIH MORA PRILOŽITI V PONUDBI: 1. potrdilo o skladnosti (certifikat) s katerimi se potrdi skladnost opreme z zahtevanim standardom SIST EN 749 izdan in potrjen s strani neodvisnih,usposobjenih organov. Potrdilo IHF zveze o ustreznosti rokometnih golov.</t>
  </si>
  <si>
    <t>OBVEZNE PRILOGE S KATERIMI PONUDNIK DOKAZUJE USPOSOBLJENOST IN JIH MORA PRILOŽITI V PONUDBI: 1. potrdila o skladnosti (certifikat) s katerimi se potrdi skladnost opreme z zahtevanimi standardi SIST EN 915, SIST EN 914, SIST EN 12196, SIST EN 916  in SIST EN 12432 izdanih in potrjenih s strani  neodvisnih, usposobljenih organov.</t>
  </si>
  <si>
    <t xml:space="preserve">Lahka šporna doskočna blazina velikosti 164 x82x6, 200x100x6, 200x125x6 cm je namenjena za samostojno uporabo, razgibavanje in gimnastiko.
</t>
  </si>
  <si>
    <t xml:space="preserve">Dobava napete odstranljive mrežne zaščite stekel na jekleni pletenici, s potrebnim odmikom  od ravnine stekel iz UV odbojne bele mreže vrvica fi 4 mm, okenca 100 x 100 mm. Skupna dimezija zaščite 230 m2.
 </t>
  </si>
  <si>
    <t xml:space="preserve">NAVODILA:
Popisi so zaklenjeni. 
Ponudniki vnašajo ponudbene cene na enoto v obarvana polja. Vnašajo se cene brez DDV. </t>
  </si>
  <si>
    <t>OPREMA TELOVADNICA Z LESARSKIMI DELAVNICAMI  - skupaj brez DDV</t>
  </si>
  <si>
    <t>DDV (22 %)</t>
  </si>
  <si>
    <t>Skupaj z DDV</t>
  </si>
  <si>
    <r>
      <t xml:space="preserve">Pomični predalnik na kolescih za pod delovno mizo; Korpus s tremi predalniki iz belega iverala (nevidni deli), fronte predalov in zunanje fronte predalnika (vidni deli) iverna plošča d 25mm obdelana z belim ultrapasom in ABS robnimi trakovi;IVERAL: bel, kot npr. Egger W1100 ST9 B09, ULTRAPAS: bel, kot npr. Egger W1001HG; odpiranje po shemi, možnost zaklepa predalnika na ključ, predalnik z vodili z mehkim zapiranjem kot npr. Blumotion ali enakovredno; 4x črna kolesca za mehko ali trdo podlago, ki ne puščajo sledi;kovinski L ročaj 20x43mm h=448cm, barvan v RAL9016; kot npr. Rujzdesign 466.43; </t>
    </r>
    <r>
      <rPr>
        <b/>
        <sz val="11"/>
        <rFont val="Calibri"/>
        <family val="2"/>
        <charset val="238"/>
        <scheme val="minor"/>
      </rPr>
      <t xml:space="preserve">Glej načrt P1- PREMIČNI PREDALNIK
</t>
    </r>
  </si>
  <si>
    <r>
      <t xml:space="preserve">Lesena miza dim. 150x75cm; delovna površina hrastov furnir+UV odporen mat lak, smer letnic vzporedna z daljšo stranico delovne površine, robovi zaključeni z robnimi trakovi za furnir, debelina delovne površine takšna, da preprečuje poves plošče; na kovinskem podnožju- sistem kot npr.Voga Okvir Savana, prašno lakiran v barvo RAL 9016, h=715mm, število podpor prilagojeno dimenziji in uporabi mize; Na mizi 1x uvodnica za kable na eno delovno mesto, uvodnica kvadratnega prereza dim. 70x70mm, aloksiran ALU, s črno ščetko in magnetom za zapiranje, uvodnica kot npr.:Schachermayer 103356235 ali enakovredno; </t>
    </r>
    <r>
      <rPr>
        <b/>
        <sz val="11"/>
        <color theme="1"/>
        <rFont val="Calibri"/>
        <family val="2"/>
        <charset val="238"/>
        <scheme val="minor"/>
      </rPr>
      <t xml:space="preserve">Glej načrt MIZE- PODNOŽJE VOGA OKVIR SAVANA
</t>
    </r>
  </si>
  <si>
    <r>
      <t xml:space="preserve">Lesena miza dim. 100x60cm; delovna površina bel ultrapas kot npr.: Egger W1001 HG, robovi zaključeni z robnimi trakovi za furnir, debelina delovne površine takšna, da preprečuje poves plošče; na kovinskem podnožju- sistem kot npr.Voga Okvir Savana ali enakovredno, prašno lakiran v barvo RAL 9016, h=715mm, število podpor prilagojeno dimenziji in uporabi mize; Na mizi 1x uvodnica za kable na eno delovno mesto, uvodnica kvadratnega prereza dim. 70x70mm, aloksiran ALU, s črno ščetko in magnetom za zapiranje, uvodnica kot npr.:Schachermayer 103356235 ali enakovredno; </t>
    </r>
    <r>
      <rPr>
        <b/>
        <sz val="11"/>
        <color theme="1"/>
        <rFont val="Calibri"/>
        <family val="2"/>
        <charset val="238"/>
        <scheme val="minor"/>
      </rPr>
      <t xml:space="preserve">Glej načrt MIZE- PODNOŽJE VOGA OKVIR SAVANA
</t>
    </r>
  </si>
  <si>
    <r>
      <t xml:space="preserve">Lesena miza dim. 200x75cm; delovna površina hrastov furnir+UV odporen mat lak, smer letnic vzporedna z daljšo stranico delovne površine, robovi zaključeni z robnimi trakovi za furnir, debelina delovne površine takšna, da preprečuje poves plošče; na kovinskem podnožju- sistem kot npr.Voga Okvir Savana ali enakovredno, prašno lakiran v barvo RAL 9016, h=715mm, število podpor prilagojeno dimenziji in uporabi mize; Na mizi 1x uvodnica za kable na eno delovno mesto, uvodnica kvadratnega prereza dim. 70x70mm, aloksiran ALU, s črno ščetko in magnetom za zapiranje, uvodnica kot npr.:Schachermayer 103356235 ali enakovredno; </t>
    </r>
    <r>
      <rPr>
        <b/>
        <sz val="11"/>
        <color theme="1"/>
        <rFont val="Calibri"/>
        <family val="2"/>
        <charset val="238"/>
        <scheme val="minor"/>
      </rPr>
      <t xml:space="preserve">Glej načrt MIZE- PODNOŽJE VOGA OKVIR SAVANA
</t>
    </r>
  </si>
  <si>
    <r>
      <t xml:space="preserve">Pisarniški stol na ALU podnožju;izvedba: plinski dvižni in autofit mehani zem, nastavljiva ledvena opora, nastavljiva globina sedeža; naslon: mreža v beli barvi; sedež : Blago Lucia; plastični deli sedeža in naslona v črni barvi, nasloni za roke: 2D; podnožje: Nylon, belo; kolesca za trda tla; FIRA certifikat: 24h / 150 kg; Model kot npr.: Interstuhl Every, 182E ali enakovredno; </t>
    </r>
    <r>
      <rPr>
        <b/>
        <sz val="11"/>
        <rFont val="Calibri"/>
        <family val="2"/>
        <charset val="238"/>
        <scheme val="minor"/>
      </rPr>
      <t xml:space="preserve">Glej načrt S2, S8- PISARNIŠKI STOL
</t>
    </r>
    <r>
      <rPr>
        <sz val="11"/>
        <rFont val="Calibri"/>
        <family val="2"/>
        <charset val="238"/>
        <scheme val="minor"/>
      </rPr>
      <t xml:space="preserve">
</t>
    </r>
  </si>
  <si>
    <r>
      <t xml:space="preserve">Omara z dvokrilnimi vrati, dim. 90x45cm, h=190cm;
korpus s prestavljivimi policami, debelina iverne plošče 25mm, notranjost bel iveral, zunanje fronte bel ultrapas in ABS robni trakovi bele barve;
vrata: debelina iverne plošče 25mm, obdelana z belim ultrapasom in robni trakovi za furnir;
cokel: h=10cm,PVC distančne nogice, zaprt z vodoodporno vezano ploščo, barvano v RAL9016 ;
IVERAL: bel, kot npr. Egger W1100 ST9 BO9 ali enakovredno, ULTRAPAS: bel, kot npr. Egger W1001 HG ali enakovredno;
tečaj: odpiranje do 135 °;
možnost zaklepa na ključ;nosilnost posamezne police: 40kg/polico
kovinski L ročaj 20x43mm h=448mm, barvan v RAL9016; kot npr. Rujzdesign 466.43 ali enakovredno; </t>
    </r>
    <r>
      <rPr>
        <b/>
        <sz val="11"/>
        <rFont val="Calibri"/>
        <family val="2"/>
        <charset val="238"/>
        <scheme val="minor"/>
      </rPr>
      <t>Glej načrt 02- OMARA 2</t>
    </r>
    <r>
      <rPr>
        <sz val="11"/>
        <rFont val="Calibri"/>
        <family val="2"/>
        <charset val="238"/>
        <scheme val="minor"/>
      </rPr>
      <t xml:space="preserve">
</t>
    </r>
  </si>
  <si>
    <r>
      <t>Omara z dvokrilnimi vrati, dim. 100x50cm, h=190cm;
korpus s prestavljivimi policami, debelina iverne plošče 25mm, notranjost bel iveral, zunanje fronte bel ultrapas in ABS robni trakovi bele barve;
vrata: debelina iverne plošče 25mm, obdelana z belim ultrapasom in robni trakovi za furnir;
cokel: PVC distančne nogice, zaprt z vodoodporno vezano ploščo, barvano v RAL9016;
IVERAL: bel, kot npr. Egger W1100 ST9 BO9, ULTRAPAS ali enakovredno: bel, kot npr. Egger W1001 HG ali enakovredno;
tečaj: odpiranje do 135 °;nosilnost posamezne police: 40kg/polico
možnost zaklepa na ključ;
kovinski L ročaj 20x43mm h=448mm, barvan v RAL9016; kot npr. Rujzdesign 466.43 ali enakovredno;</t>
    </r>
    <r>
      <rPr>
        <b/>
        <sz val="11"/>
        <rFont val="Calibri"/>
        <family val="2"/>
        <charset val="238"/>
        <scheme val="minor"/>
      </rPr>
      <t xml:space="preserve"> Glej načrt O29- OMARA 29</t>
    </r>
    <r>
      <rPr>
        <sz val="11"/>
        <rFont val="Calibri"/>
        <family val="2"/>
        <charset val="238"/>
        <scheme val="minor"/>
      </rPr>
      <t xml:space="preserve">
</t>
    </r>
  </si>
  <si>
    <t xml:space="preserve">Omara s krilnimi vrati in vzorčno kuhinjo;
omara - po načrtu, dim. 735x50x220 + 988x50x220cm: korpus s prestavljivimi policami, vezana plošča; druge police (glej shemo!): 4x bel iveral d 25mm, 4x MDF plošča d 25mm; 4x bel ultrapas iverka d 25mm; 4x kompaktna plošča d 25mm; kljuke za obešanje orodja: 20 kom
vrata: debelina iverne plošče 25mm, vsaka vrata obdelana z drugačno finalno oblogo (glej shemo!); 16x krilo hrastov furnir+ mat lak, 2x krilo hruškov furnir, 2x krilo macesnov furnir, 2x krilo brezov furnir, 2x krilo smrekov furnir, 2x krilo tropski les, 2x krilo borov furnir, 2x krilo slivov furnir, 2x krilo javorjev furnir;tečaj: odpiranje do 135 °;nosilnost posamezne police: 40kg/polico;možnost zaklepa na ključ;
kovinski L ročaj 20x43mm h=448mm, barvan v RAL9016; kot npr. Rujzdesign 466.43 ali enakovredno;
vmesne fiksne fronte: iverka 25mm + hrastov furnir mat lak
Za dimenzije, delitve glej načrt. 
</t>
  </si>
  <si>
    <r>
      <t>Omara z dvokrilnimi vrati, dim. 70x45cm, h=190cm;
korpus s prestavljivimi policami, debelina iverne plošče 25mm, notranjost bel iveral, zunanje fronte bel ultrapas in ABS robni trakovi bele barve;
vrata: debelina iverne plošče 25mm, obdelana z belim ultrapasom in robni trakovi za furnir;
cokel: PVC distančne nogice, zaprt z vodoodporno vezano ploščo, barvano v RAL9016;
IVERAL: bel, kot npr. Egger W1100 ST9 BO9 ali enakovredno, ULTRAPAS: bel, kot npr. Egger W1001 HG ali enakovredno;
tečaj: odpiranje do 135 °;nosilnost posamezne police: 40kg/polico
možnost zaklepa na ključ;
kovinski L ročaj 20x43mm h=448mm, barvan v RAL9016; kot npr. Rujzdesign 466.43 ali enakovredno;</t>
    </r>
    <r>
      <rPr>
        <b/>
        <sz val="11"/>
        <rFont val="Calibri"/>
        <family val="2"/>
        <charset val="238"/>
        <scheme val="minor"/>
      </rPr>
      <t xml:space="preserve"> Glej načrt O31- OMARA 31</t>
    </r>
    <r>
      <rPr>
        <sz val="11"/>
        <rFont val="Calibri"/>
        <family val="2"/>
        <charset val="238"/>
        <scheme val="minor"/>
      </rPr>
      <t xml:space="preserve">
</t>
    </r>
  </si>
  <si>
    <r>
      <t xml:space="preserve">Štiridelna omara z dvokrilnimi vrati, dim. 323x50cm, h=220cm;
korpus s prestavljivimi policami, debelina iverne plošče 25mm, notranjost bel iveral, zunanje fronte bel ultrapas in ABS robni trakovi bele barve;
vrata: debelina iverne plošče 25mm, obdelana z belim ultrapasom in robni trakovi za furnir;
cokel: PVC distančne nogice, zaprt z vodoodporno vezano ploščo, barvano v RAL9016;
IVERAL: bel, kot npr. Egger W1100 ST9 BO9 ali enakovredno, ULTRAPAS: bel, kot npr. Egger W1001 HG;
tečaj: odpiranje do 135 °;nosilnost posamezne police: 40kg/polico
možnost zaklepa na ključ;
kovinski L ročaj 20x43mm h=448mm, barvan v RAL9016; kot npr. Rujzdesign 466.43 ali enakovredno; </t>
    </r>
    <r>
      <rPr>
        <b/>
        <sz val="11"/>
        <color theme="1"/>
        <rFont val="Calibri"/>
        <family val="2"/>
        <charset val="238"/>
        <scheme val="minor"/>
      </rPr>
      <t>Glej načrt O32- OMARA 32</t>
    </r>
    <r>
      <rPr>
        <sz val="11"/>
        <color theme="1"/>
        <rFont val="Calibri"/>
        <family val="2"/>
        <charset val="238"/>
        <scheme val="minor"/>
      </rPr>
      <t xml:space="preserve">
</t>
    </r>
  </si>
  <si>
    <r>
      <t>Kopalniški pult z umivalnikom (umivalnik predmet str. Inst.) dim. 100x35cm; pult iz iverne plošče d=5cm z belim ultrapasom RAL9016, robovi zaključeni ABS trakovi; fronta iz iverke d 25mm, obdelana s hrastovim furnirjem in robnii trakovi za furnir; v steno fiksiran  s konzolnimi jeklenimi nosilci dim. 30x50mm, barvani v RAL9016; bel ultrapas kot npr. Egger W1001 HG ali enakovredno;</t>
    </r>
    <r>
      <rPr>
        <b/>
        <sz val="11"/>
        <color theme="1"/>
        <rFont val="Calibri"/>
        <family val="2"/>
        <charset val="238"/>
        <scheme val="minor"/>
      </rPr>
      <t xml:space="preserve"> Glej načrt UM13- PULT Z UMIVALNIKOM 13</t>
    </r>
    <r>
      <rPr>
        <sz val="11"/>
        <color theme="1"/>
        <rFont val="Calibri"/>
        <family val="2"/>
        <charset val="238"/>
        <scheme val="minor"/>
      </rPr>
      <t xml:space="preserve">
</t>
    </r>
  </si>
  <si>
    <r>
      <t xml:space="preserve">Kopalniški pult s tremi umivalniki (umivalnik predmet str. Inst.) dim. 167x45cm; pult iz iverne plošče d=5cm z belim ultrapasom RAL9016, robovi zaključeni ABS trakovi; fronta iz iverke d 25mm, obdelana s hrastovim furnirjem in robnii trakovi za furnir; v steno fiksiran  s konzolnimi jeklenimi nosilci dim. 30x50mm, barvani v RAL9016; bel ultrapas kot npr. Egger W1001 HG ali enakovredno; </t>
    </r>
    <r>
      <rPr>
        <b/>
        <sz val="11"/>
        <color theme="1"/>
        <rFont val="Calibri"/>
        <family val="2"/>
        <charset val="238"/>
        <scheme val="minor"/>
      </rPr>
      <t xml:space="preserve">Glej načrt UM14- PULT Z UMIVALNIKI 14
</t>
    </r>
  </si>
  <si>
    <r>
      <t xml:space="preserve">Kopalniški pult z umivalnikom (umivalnik predmet str. Inst.) dim. 112x45cm; pult iz iverne plošče d=5cm z belim ultrapasom RAL9016, robovi zaključeni ABS trakovi; fronta iz iverke d 25mm, obdelana s hrastovim furnirjem in robnii trakovi za furnir; v steno fiksiran  s konzolnimi jeklenimi nosilci dim. 30x50mm, barvani v RAL9016; bel ultrapas kot npr. Egger W1001 HG ali enakovredno; </t>
    </r>
    <r>
      <rPr>
        <b/>
        <sz val="11"/>
        <color theme="1"/>
        <rFont val="Calibri"/>
        <family val="2"/>
        <charset val="238"/>
        <scheme val="minor"/>
      </rPr>
      <t>Glej načrt  UM15- PULT Z UMIVALNIKI 15</t>
    </r>
    <r>
      <rPr>
        <sz val="11"/>
        <color theme="1"/>
        <rFont val="Calibri"/>
        <family val="2"/>
        <charset val="238"/>
        <scheme val="minor"/>
      </rPr>
      <t xml:space="preserve">
</t>
    </r>
  </si>
  <si>
    <r>
      <t xml:space="preserve">Garderobna klop dim. 875x45cm, h=50cm; sedalna površina iverka d=50mm, vidne površine obdelane z belim ultrapasom kot npr. Egger W1100 ST9 B09; zaključna fronta iverka d 25mm, vidne površine obdelane zhrastovim furnirjem + UV odporen mat lak, smer letnic hirizontalna+ robni trakovi za furnir; kovinska podkonstrukcija dim. 30x50mm, sidrana v steno, barvana v RAL9016, klop vijačena v podkonstrukcijo; obešalna letev l= 650cm, h=10cm, iverka z hrastovim furnirjem+UV odporen mat lak, smer letnic horizontalna+ robni trakovi za furnir; 37 stenskih obešalnikov prereza 11x11mm, dolžina 26mm, barvano v belo barvo RAL9016; montaža na obešalno letev; kot npr. Rujzdesign model 2131 ali enakovredno; </t>
    </r>
    <r>
      <rPr>
        <b/>
        <sz val="11"/>
        <color theme="1"/>
        <rFont val="Calibri"/>
        <family val="2"/>
        <charset val="238"/>
        <scheme val="minor"/>
      </rPr>
      <t>Glej načrt K6- GARDEROBNA KLOP 6</t>
    </r>
    <r>
      <rPr>
        <sz val="11"/>
        <color theme="1"/>
        <rFont val="Calibri"/>
        <family val="2"/>
        <charset val="238"/>
        <scheme val="minor"/>
      </rPr>
      <t xml:space="preserve">
</t>
    </r>
  </si>
  <si>
    <t xml:space="preserve">Polica dim. 35x323cm montirana v MK steno; iverka d 30mm (oz tako, da se prepreči poves police), bel iveral kot npr. Egger W1100 ST9 BO9 ali enakovredno, ABS robni trakovi
</t>
  </si>
  <si>
    <r>
      <t xml:space="preserve">Enodelna garderobna omarica dim. 40x40x190cm z ravnimi robovi. Nevidni deli korpusa bel iveral d 25mm, kot npr. Egger W1100 ST9 B09, vidni deli korpusa in vratca iverka d 25mm z belim ultrapasom, kot npr. Egger W1001 HG ali enakovredno, robovi zaključeni z ABS robnimi trakovi v beli barvi; vsaka omarica ima kovinski drog za obešalnike + 2x obešalnik, omarica se odpira na ključ;med omaricami perforacije za zračenje; </t>
    </r>
    <r>
      <rPr>
        <b/>
        <sz val="11"/>
        <color theme="1"/>
        <rFont val="Calibri"/>
        <family val="2"/>
        <charset val="238"/>
        <scheme val="minor"/>
      </rPr>
      <t>Glej načrt G6- GARDEROBNA OMARICA G6</t>
    </r>
    <r>
      <rPr>
        <sz val="11"/>
        <color theme="1"/>
        <rFont val="Calibri"/>
        <family val="2"/>
        <charset val="238"/>
        <scheme val="minor"/>
      </rPr>
      <t xml:space="preserve">
</t>
    </r>
  </si>
  <si>
    <r>
      <t xml:space="preserve">Dvodelna garderobna omarica dim. 40x40x190cm z ravnimi robovi. Nevidni deli korpusa bel iveral d 25mm, kot npr. Egger W1100 ST9 B09, vidni deli korpusa in vratca iverka d 25mm z belim ultrapasom, kot npr. Egger W1001 HG ali enakovredno, robovi zaključeni z ABS robnimi trakovi v beli barvi; vsaka omarica ima kovinski drog za obešalnike + 2x obešalnik, omarica se odpira na ključ;med omaricami perforacije za zračenje; </t>
    </r>
    <r>
      <rPr>
        <b/>
        <sz val="11"/>
        <color theme="1"/>
        <rFont val="Calibri"/>
        <family val="2"/>
        <charset val="238"/>
        <scheme val="minor"/>
      </rPr>
      <t>Glej načrt G7- GARDEROBNA OMARICA 7</t>
    </r>
    <r>
      <rPr>
        <sz val="11"/>
        <color theme="1"/>
        <rFont val="Calibri"/>
        <family val="2"/>
        <charset val="238"/>
        <scheme val="minor"/>
      </rPr>
      <t xml:space="preserve">
</t>
    </r>
  </si>
  <si>
    <t>Obešalnik za brisače in oblačila v tuš kabinah in wc kabinah; montirana po dva skupaj; kromiran, prereza 11x11mm, dolžina 26mm; montaža na MK steno; kot npr. Rujzdesign model 2131 ali enakovredno</t>
  </si>
  <si>
    <t>Niša iz pločevine, barvane v RAL9016 z izrezom (znaki za gasilnik); kot npr. Konstantin Slawinski model Fire small ali enakovredno; Glej načrt DO13, DO14-GASILNIK</t>
  </si>
  <si>
    <t xml:space="preserve">Niša iz pločevine, barvane v RAL9016 z izrezom (znaki za gasilnik) z prostorom za prvo pomoč; kot npr. Konstantin Slawinski model Fire ali enakovredno ali enakovredno; Glej načrt DO13, DO14-GASILNIK
</t>
  </si>
  <si>
    <t>SNZ1070 stenski  zvočnik 5W/100Vbele barve-SEA Sežana ali enakovredno</t>
  </si>
  <si>
    <t>Mrežna 2Mp kamera nameščena v zunanjem ohišju z vgrajeno dodatno nočno IR osvetlitvijo do 45m, CMOS do 2MP,OBJEKTIV 3.3-12mm, H264/M-JPGE do 15 slik/sek, IP66, ONVIF podpora.POE+. Tip kot naprimer LILIN LR7428EX3.6  ali enakovredno.</t>
  </si>
  <si>
    <t>V primeru, da se popisi oziroma tehnične specifikacije sklicujejo na posamezno znamko ali vir se pri takem sklicevanju skladno s 68. členom ZJN-3 upošteva, da lahko ponudnik ponudi »enakovreden« predmet oziroma artikel. Vse morebitne posledice zaradi spremembe tipov opreme, vključno z morebitnimi spremembami oziroma dopolnitvami PZI, stroškovno in časovno bremenijo ponudnika.</t>
  </si>
  <si>
    <t>CNC 5-osni obdelovalni stroj, skupaj s programsko opremo za 2D in 3D obdelavo. Vključno z dobavo in vgradnjo, s priklopom in zagonom opreme.
Kot npr. Format 4 Profit H350 ali enakovredno.</t>
  </si>
  <si>
    <t xml:space="preserve">Vrtljivo lakirno stojalo, kot npr. Gescha D10 vrtljivo (ali enkovredno). </t>
  </si>
  <si>
    <t xml:space="preserve">Pištola za zračno brizganje, kot npr. SATAjet 5000 B RP ali enakovredno   
-          PVC lonček zgoraj (volumen 600 -650 ml)
-          Priporočljiv vhodni tlak (maksimalno 2,5 bar)
-          Teža z lončkom: maksimalno 500 g
-          Možna menjava šob – dobavljive velikosti: 1.0, 1.1,1.2, 1.3, 1.6, 1.8, 2.0, 2.5
-          Vključno s tremi šobami: 1,3; 1,8 in 2,0mm  
-          Vključno z nadgradnjo pištole s tlačnim lončkom za brizganje gostih materialov
-          Vključno s servisnim kompletom in priborom za čiščenje 
</t>
  </si>
  <si>
    <t>Kot npr. AL-KO ECO JET 6 L DUO ali enakovredno</t>
  </si>
  <si>
    <t xml:space="preserve">Klasični dim. 200x80x90cm- ima velike klešče, male klešče, skobe, je masiven in stabilen, izdelan iz trdega lesa, kot npr. Sjöbergs Hobelbank Modell SB 119 ali Dictum Workbench Deluxe 2000 ali enakovredno, z min 4 skobami.
</t>
  </si>
  <si>
    <t>Držalo manjših obdelovancev kot npr. Rockler ali enkovredno</t>
  </si>
  <si>
    <t>Komplet mora vključevati vse spodnje opise in specifikacije:</t>
  </si>
  <si>
    <t xml:space="preserve">Dobava UNI konzole plezal v sestavi, kovinske nosilne konstrukcije, cevnega elektromotorja, vrvi, obtežilno vrečo za spuščanje vrvi in potrebnim pritrdilnim materialom. Spodnja višina konzole na 5,5 m. Zgornja višina pa se prilagaja višini podkonstrukcije, ki mora biti na min višini 7,4m. Ko konzola ni v uporabi se pospravi pod strop
</t>
  </si>
  <si>
    <t>Popust v %</t>
  </si>
  <si>
    <t>Skupaj brez DDV z upoštevanim popustom</t>
  </si>
  <si>
    <r>
      <rPr>
        <b/>
        <sz val="11"/>
        <rFont val="Calibri"/>
        <family val="2"/>
        <charset val="238"/>
        <scheme val="minor"/>
      </rPr>
      <t>Požarna protipovratna loputa za ekplozijsko ločitev kanala</t>
    </r>
    <r>
      <rPr>
        <sz val="11"/>
        <rFont val="Calibri"/>
        <family val="2"/>
        <charset val="238"/>
        <scheme val="minor"/>
      </rPr>
      <t xml:space="preserve"> za vgradnjo v okrogli kanal . Certificirana po EU smernici 94/9/EG (ATEX 95). Proizvod kot npr. Keller tip ProFlapII_450 ali enakovredno.
</t>
    </r>
  </si>
  <si>
    <r>
      <rPr>
        <b/>
        <sz val="11"/>
        <rFont val="Calibri"/>
        <family val="2"/>
        <charset val="238"/>
        <scheme val="minor"/>
      </rPr>
      <t>Ločilnik olja iz kondenzata</t>
    </r>
    <r>
      <rPr>
        <sz val="11"/>
        <rFont val="Calibri"/>
        <family val="2"/>
        <charset val="238"/>
        <scheme val="minor"/>
      </rPr>
      <t xml:space="preserve"> s keramičnim filtrom kot npr. Kaeser AQUAMAT CF3 ali enakovredno za kapaciteto do 1,5 m³/h, prostornina posode 10 l.</t>
    </r>
  </si>
  <si>
    <t>kot npr. Kaeser FE ali enakovredno</t>
  </si>
  <si>
    <t xml:space="preserve">Prenosni računalnik, procesor i7 8550, z ločeno grafiko naprimer GTS 1050Ti 4GB, min 12GB RAM, vsaj SSD 500, 17 palični zaslon, windows 10, </t>
  </si>
  <si>
    <t>Dobava in konfiguracija tabličnega računalnika za namene spremljanja energetskega monitoringa, 24,6 cm (9,7'') veliko diagonalo zaslona. Računalnik ima  4-jedrni procesor, 4 GB delovnega pomnilnika ter 32 GB notranjega pomnilnika. Na tablici mora biti prednaložena programska oprema, ki omogoča delovanje brskalnika.</t>
  </si>
  <si>
    <t>Krmilna omara z vsemi elementi za potrebe nadzorno krmilnega sistema. Krmilna omara se vgradi na primerno nemoteče mesto. Do omare mora biti pripeljan napajalni kabel 3x1,5 mm2 in internetni kabel s fiksnim IP-jem.</t>
  </si>
  <si>
    <t>MONITORING</t>
  </si>
  <si>
    <t>C.5/</t>
  </si>
  <si>
    <t>C.6/</t>
  </si>
  <si>
    <t>PID dokumentacija</t>
  </si>
  <si>
    <t>C.6/ RAZNO</t>
  </si>
  <si>
    <t>C.6/ RAZNO- skupaj</t>
  </si>
  <si>
    <t>C.5</t>
  </si>
  <si>
    <t>SKLOP 1</t>
  </si>
  <si>
    <t>SKLOP 2</t>
  </si>
  <si>
    <t>Izdelava PID dokumentacije projekta opreme, izdeva v 4 tiskanih izvodih (za celoten obseg razpisane opreme za telovadnico - ZA SKLOP 1)</t>
  </si>
  <si>
    <t xml:space="preserve">NAVODILA:
Popisi so zaklenjeni. 
Ponudniki izpolnijo tiste zavihke v popisih na katere sklope se prijavljajo.
Ponudniki vnašajo ponudbene cene na enoto v obarvana zelena polja. Vnašajo se cene brez DDV. 
</t>
  </si>
  <si>
    <t xml:space="preserve">Programski paket za vektorsko grafično obdelavo, corel draw technical suite 2018 educational </t>
  </si>
  <si>
    <t>Izdelava PID dokumentacije projekta opreme (sklop 2), izdelava v 4 tiskanih izvodih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</si>
</sst>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quot;_-;\-* #,##0.00\ &quot;€&quot;_-;_-* &quot;-&quot;??\ &quot;€&quot;_-;_-@_-"/>
    <numFmt numFmtId="164" formatCode="#,##0.00\ &quot;€&quot;"/>
    <numFmt numFmtId="165" formatCode="#,##0.00\ _€"/>
    <numFmt numFmtId="166" formatCode="#,##0.00\ [$€-1]"/>
    <numFmt numFmtId="167" formatCode="#,##0.0"/>
    <numFmt numFmtId="168" formatCode="_-* #,##0.00\ _S_I_T_-;\-* #,##0.00\ _S_I_T_-;_-* &quot;-&quot;??\ _S_I_T_-;_-@_-"/>
    <numFmt numFmtId="169" formatCode="#,##0.00&quot;       &quot;;\-#,##0.00&quot;       &quot;;&quot; -&quot;#&quot;       &quot;;@\ "/>
    <numFmt numFmtId="170" formatCode="_-* #,##0.00\ [$€-424]_-;\-* #,##0.00\ [$€-424]_-;_-* &quot;-&quot;??\ [$€-424]_-;_-@_-"/>
    <numFmt numFmtId="171" formatCode="#,##0.00&quot; € &quot;;\-#,##0.00&quot; € &quot;;&quot; -&quot;#&quot; € &quot;;@\ "/>
    <numFmt numFmtId="172" formatCode="#,##0.00\ [$€-401]\ ;\-#,##0.00\ [$€-401]\ ;&quot; -&quot;#\ [$€-401]\ ;@\ "/>
  </numFmts>
  <fonts count="37">
    <font>
      <sz val="11"/>
      <color theme="1"/>
      <name val="Calibri"/>
      <family val="2"/>
      <charset val="238"/>
      <scheme val="minor"/>
    </font>
    <font>
      <b/>
      <sz val="11"/>
      <color theme="1"/>
      <name val="Calibri"/>
      <family val="2"/>
      <charset val="238"/>
      <scheme val="minor"/>
    </font>
    <font>
      <b/>
      <sz val="11"/>
      <name val="Calibri"/>
      <family val="2"/>
      <charset val="238"/>
      <scheme val="minor"/>
    </font>
    <font>
      <sz val="11"/>
      <name val="Calibri"/>
      <family val="2"/>
      <charset val="238"/>
      <scheme val="minor"/>
    </font>
    <font>
      <sz val="11"/>
      <color rgb="FFFF0000"/>
      <name val="Calibri"/>
      <family val="2"/>
      <charset val="238"/>
      <scheme val="minor"/>
    </font>
    <font>
      <sz val="10"/>
      <name val="Arial Narrow"/>
      <family val="2"/>
      <charset val="238"/>
    </font>
    <font>
      <b/>
      <sz val="10"/>
      <name val="Arial Narrow"/>
      <family val="2"/>
      <charset val="238"/>
    </font>
    <font>
      <b/>
      <sz val="10"/>
      <color indexed="10"/>
      <name val="Arial Narrow"/>
      <family val="2"/>
      <charset val="238"/>
    </font>
    <font>
      <sz val="11"/>
      <name val="Arial Narrow"/>
      <family val="2"/>
      <charset val="238"/>
    </font>
    <font>
      <b/>
      <sz val="11"/>
      <name val="Arial Narrow"/>
      <family val="2"/>
      <charset val="238"/>
    </font>
    <font>
      <sz val="11"/>
      <color theme="1"/>
      <name val="Calibri"/>
      <family val="2"/>
      <charset val="238"/>
      <scheme val="minor"/>
    </font>
    <font>
      <sz val="11"/>
      <name val="Arial Narrow CE"/>
      <charset val="238"/>
    </font>
    <font>
      <sz val="11"/>
      <color indexed="8"/>
      <name val="Calibri"/>
      <family val="2"/>
    </font>
    <font>
      <sz val="10"/>
      <name val="Arial CE"/>
      <family val="2"/>
    </font>
    <font>
      <sz val="11"/>
      <color indexed="8"/>
      <name val="Arial"/>
      <family val="2"/>
    </font>
    <font>
      <sz val="10"/>
      <name val="Arial"/>
      <family val="2"/>
    </font>
    <font>
      <sz val="11"/>
      <color indexed="17"/>
      <name val="Calibri"/>
      <family val="2"/>
    </font>
    <font>
      <sz val="10"/>
      <color indexed="8"/>
      <name val="Cambria"/>
      <family val="1"/>
      <charset val="238"/>
    </font>
    <font>
      <sz val="10"/>
      <name val="Arial"/>
      <family val="2"/>
      <charset val="238"/>
    </font>
    <font>
      <sz val="12"/>
      <name val=".HelveSL"/>
    </font>
    <font>
      <sz val="10"/>
      <name val="Arial CE"/>
      <charset val="238"/>
    </font>
    <font>
      <sz val="10"/>
      <name val="Helv"/>
      <charset val="204"/>
    </font>
    <font>
      <u/>
      <sz val="11"/>
      <color theme="10"/>
      <name val="Calibri"/>
      <family val="2"/>
      <charset val="238"/>
      <scheme val="minor"/>
    </font>
    <font>
      <sz val="11"/>
      <color indexed="8"/>
      <name val="Calibri"/>
      <family val="2"/>
      <charset val="238"/>
      <scheme val="minor"/>
    </font>
    <font>
      <b/>
      <sz val="11"/>
      <color indexed="8"/>
      <name val="Calibri"/>
      <family val="2"/>
      <charset val="238"/>
      <scheme val="minor"/>
    </font>
    <font>
      <sz val="11"/>
      <color indexed="8"/>
      <name val="Calibri"/>
      <family val="2"/>
      <charset val="238"/>
    </font>
    <font>
      <vertAlign val="superscript"/>
      <sz val="11"/>
      <name val="Calibri"/>
      <family val="2"/>
      <charset val="238"/>
      <scheme val="minor"/>
    </font>
    <font>
      <b/>
      <sz val="10"/>
      <color rgb="FFFF0000"/>
      <name val="Arial Narrow"/>
      <family val="2"/>
      <charset val="238"/>
    </font>
    <font>
      <sz val="9"/>
      <name val="Calibri Light"/>
      <family val="1"/>
      <charset val="238"/>
      <scheme val="major"/>
    </font>
    <font>
      <u/>
      <sz val="11"/>
      <name val="Calibri"/>
      <family val="2"/>
      <charset val="238"/>
      <scheme val="minor"/>
    </font>
    <font>
      <sz val="12"/>
      <name val="Arial CE"/>
      <charset val="238"/>
    </font>
    <font>
      <b/>
      <i/>
      <sz val="10"/>
      <name val="Arial"/>
      <family val="2"/>
      <charset val="238"/>
    </font>
    <font>
      <sz val="12"/>
      <color theme="1"/>
      <name val="Calibri"/>
      <family val="2"/>
      <charset val="238"/>
      <scheme val="minor"/>
    </font>
    <font>
      <sz val="12"/>
      <name val="Arial Narrow"/>
      <family val="2"/>
      <charset val="238"/>
    </font>
    <font>
      <b/>
      <sz val="12"/>
      <name val="Arial Narrow"/>
      <family val="2"/>
      <charset val="238"/>
    </font>
    <font>
      <b/>
      <sz val="12"/>
      <color indexed="10"/>
      <name val="Arial Narrow"/>
      <family val="2"/>
      <charset val="238"/>
    </font>
    <font>
      <b/>
      <i/>
      <sz val="12"/>
      <name val="Arial"/>
      <family val="2"/>
      <charset val="238"/>
    </font>
  </fonts>
  <fills count="1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indexed="40"/>
        <bgColor indexed="15"/>
      </patternFill>
    </fill>
    <fill>
      <patternFill patternType="solid">
        <fgColor theme="7" tint="0.39997558519241921"/>
        <bgColor indexed="64"/>
      </patternFill>
    </fill>
    <fill>
      <patternFill patternType="solid">
        <fgColor theme="0" tint="-0.34998626667073579"/>
        <bgColor indexed="31"/>
      </patternFill>
    </fill>
    <fill>
      <patternFill patternType="solid">
        <fgColor theme="2" tint="-9.9978637043366805E-2"/>
        <bgColor indexed="26"/>
      </patternFill>
    </fill>
    <fill>
      <patternFill patternType="solid">
        <fgColor theme="0" tint="-0.34998626667073579"/>
        <bgColor indexed="64"/>
      </patternFill>
    </fill>
    <fill>
      <patternFill patternType="solid">
        <fgColor theme="9" tint="0.79998168889431442"/>
        <bgColor indexed="64"/>
      </patternFill>
    </fill>
    <fill>
      <patternFill patternType="solid">
        <fgColor theme="9" tint="0.79998168889431442"/>
        <bgColor indexed="31"/>
      </patternFill>
    </fill>
    <fill>
      <patternFill patternType="solid">
        <fgColor theme="9" tint="0.79998168889431442"/>
        <bgColor indexed="26"/>
      </patternFill>
    </fill>
    <fill>
      <patternFill patternType="solid">
        <fgColor theme="0" tint="-4.9989318521683403E-2"/>
        <bgColor indexed="64"/>
      </patternFill>
    </fill>
    <fill>
      <patternFill patternType="solid">
        <fgColor theme="0" tint="-0.499984740745262"/>
        <bgColor indexed="64"/>
      </patternFill>
    </fill>
  </fills>
  <borders count="23">
    <border>
      <left/>
      <right/>
      <top/>
      <bottom/>
      <diagonal/>
    </border>
    <border>
      <left/>
      <right/>
      <top/>
      <bottom style="medium">
        <color indexed="64"/>
      </bottom>
      <diagonal/>
    </border>
    <border>
      <left/>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8"/>
      </top>
      <bottom style="thin">
        <color indexed="8"/>
      </bottom>
      <diagonal/>
    </border>
    <border>
      <left/>
      <right/>
      <top style="thin">
        <color indexed="8"/>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3">
    <xf numFmtId="0" fontId="0" fillId="0" borderId="0"/>
    <xf numFmtId="44" fontId="10" fillId="0" borderId="0" applyFont="0" applyFill="0" applyBorder="0" applyAlignment="0" applyProtection="0"/>
    <xf numFmtId="0" fontId="11" fillId="0" borderId="0"/>
    <xf numFmtId="0" fontId="14" fillId="0" borderId="0"/>
    <xf numFmtId="0" fontId="14" fillId="0" borderId="0"/>
    <xf numFmtId="0" fontId="16" fillId="5" borderId="0" applyNumberFormat="0" applyBorder="0" applyAlignment="0" applyProtection="0"/>
    <xf numFmtId="0" fontId="12" fillId="0" borderId="0"/>
    <xf numFmtId="169" fontId="15" fillId="0" borderId="0" applyFill="0" applyBorder="0" applyAlignment="0" applyProtection="0"/>
    <xf numFmtId="0" fontId="18" fillId="0" borderId="0"/>
    <xf numFmtId="0" fontId="20" fillId="0" borderId="0"/>
    <xf numFmtId="0" fontId="19" fillId="0" borderId="0"/>
    <xf numFmtId="0" fontId="13" fillId="0" borderId="0"/>
    <xf numFmtId="0" fontId="17" fillId="0" borderId="0">
      <alignment vertical="top" wrapText="1"/>
    </xf>
    <xf numFmtId="0" fontId="21" fillId="0" borderId="0"/>
    <xf numFmtId="168" fontId="11" fillId="0" borderId="0" applyFont="0" applyFill="0" applyBorder="0" applyAlignment="0" applyProtection="0"/>
    <xf numFmtId="0" fontId="22" fillId="0" borderId="0" applyNumberFormat="0" applyFill="0" applyBorder="0" applyAlignment="0" applyProtection="0"/>
    <xf numFmtId="0" fontId="18" fillId="0" borderId="0"/>
    <xf numFmtId="0" fontId="25" fillId="0" borderId="0"/>
    <xf numFmtId="0" fontId="18" fillId="0" borderId="0"/>
    <xf numFmtId="0" fontId="30" fillId="0" borderId="0"/>
    <xf numFmtId="44" fontId="10" fillId="0" borderId="0" applyFont="0" applyFill="0" applyBorder="0" applyAlignment="0" applyProtection="0"/>
    <xf numFmtId="0" fontId="18" fillId="0" borderId="0"/>
    <xf numFmtId="9" fontId="10" fillId="0" borderId="0" applyFont="0" applyFill="0" applyBorder="0" applyAlignment="0" applyProtection="0"/>
  </cellStyleXfs>
  <cellXfs count="592">
    <xf numFmtId="0" fontId="0" fillId="0" borderId="0" xfId="0"/>
    <xf numFmtId="0" fontId="5" fillId="0" borderId="0" xfId="0" applyFont="1" applyAlignment="1">
      <alignment horizontal="left" vertical="top" wrapText="1"/>
    </xf>
    <xf numFmtId="164" fontId="6" fillId="0" borderId="0" xfId="0" applyNumberFormat="1" applyFont="1" applyAlignment="1">
      <alignment horizontal="left" vertical="top"/>
    </xf>
    <xf numFmtId="166" fontId="6" fillId="0" borderId="0" xfId="0" applyNumberFormat="1" applyFont="1" applyAlignment="1">
      <alignment horizontal="right" vertical="top"/>
    </xf>
    <xf numFmtId="0" fontId="6" fillId="0" borderId="0" xfId="0" applyFont="1" applyAlignment="1">
      <alignment horizontal="left" vertical="top" wrapText="1"/>
    </xf>
    <xf numFmtId="4" fontId="6" fillId="0" borderId="0" xfId="0" applyNumberFormat="1" applyFont="1" applyAlignment="1">
      <alignment horizontal="left" vertical="top"/>
    </xf>
    <xf numFmtId="49" fontId="5" fillId="0" borderId="0" xfId="0" applyNumberFormat="1" applyFont="1" applyAlignment="1">
      <alignment vertical="top"/>
    </xf>
    <xf numFmtId="0" fontId="5" fillId="0" borderId="0" xfId="0" applyFont="1" applyAlignment="1">
      <alignment vertical="top"/>
    </xf>
    <xf numFmtId="0" fontId="8" fillId="0" borderId="0" xfId="0" applyFont="1" applyAlignment="1">
      <alignment vertical="top"/>
    </xf>
    <xf numFmtId="0" fontId="0" fillId="0" borderId="0" xfId="0" applyAlignment="1">
      <alignment horizontal="left" vertical="top"/>
    </xf>
    <xf numFmtId="167" fontId="7" fillId="0" borderId="0" xfId="0" applyNumberFormat="1" applyFont="1" applyAlignment="1">
      <alignment horizontal="right" vertical="top"/>
    </xf>
    <xf numFmtId="165" fontId="5" fillId="0" borderId="0" xfId="0" applyNumberFormat="1" applyFont="1" applyAlignment="1">
      <alignment horizontal="right" vertical="top" wrapText="1"/>
    </xf>
    <xf numFmtId="171" fontId="5" fillId="0" borderId="0" xfId="17" applyNumberFormat="1" applyFont="1" applyFill="1" applyBorder="1" applyAlignment="1" applyProtection="1">
      <alignment horizontal="right" vertical="top" wrapText="1"/>
    </xf>
    <xf numFmtId="0" fontId="2" fillId="0" borderId="0"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left" vertical="justify" wrapText="1"/>
    </xf>
    <xf numFmtId="0" fontId="3" fillId="0" borderId="0"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vertical="justify" wrapText="1"/>
    </xf>
    <xf numFmtId="0" fontId="3" fillId="0" borderId="0" xfId="0" applyNumberFormat="1" applyFont="1" applyFill="1" applyBorder="1" applyAlignment="1" applyProtection="1">
      <alignment vertical="top" wrapText="1"/>
    </xf>
    <xf numFmtId="0" fontId="2" fillId="0" borderId="0" xfId="0" applyNumberFormat="1" applyFont="1" applyFill="1" applyBorder="1" applyAlignment="1" applyProtection="1">
      <alignment vertical="top" wrapText="1"/>
    </xf>
    <xf numFmtId="0" fontId="3" fillId="0" borderId="0" xfId="0" quotePrefix="1" applyNumberFormat="1" applyFont="1" applyFill="1" applyBorder="1" applyAlignment="1" applyProtection="1">
      <alignment vertical="top" wrapText="1"/>
    </xf>
    <xf numFmtId="0" fontId="3" fillId="0" borderId="1" xfId="0" applyNumberFormat="1" applyFont="1" applyFill="1" applyBorder="1" applyAlignment="1" applyProtection="1">
      <alignment vertical="top" wrapText="1"/>
    </xf>
    <xf numFmtId="0" fontId="3" fillId="0" borderId="0" xfId="0" applyNumberFormat="1" applyFont="1" applyFill="1" applyBorder="1" applyAlignment="1" applyProtection="1">
      <alignment horizontal="center" vertical="top"/>
    </xf>
    <xf numFmtId="0" fontId="3" fillId="0" borderId="1" xfId="0" applyNumberFormat="1" applyFont="1" applyFill="1" applyBorder="1" applyAlignment="1" applyProtection="1">
      <alignment horizontal="center" vertical="top"/>
    </xf>
    <xf numFmtId="0" fontId="28" fillId="0" borderId="0" xfId="0" applyNumberFormat="1" applyFont="1" applyFill="1" applyBorder="1" applyAlignment="1" applyProtection="1">
      <alignment horizontal="center" vertical="top"/>
    </xf>
    <xf numFmtId="0" fontId="28" fillId="0" borderId="1" xfId="0" applyNumberFormat="1" applyFont="1" applyFill="1" applyBorder="1" applyAlignment="1" applyProtection="1">
      <alignment horizontal="center" vertical="top"/>
    </xf>
    <xf numFmtId="0" fontId="3" fillId="0" borderId="1" xfId="0" quotePrefix="1" applyNumberFormat="1" applyFont="1" applyFill="1" applyBorder="1" applyAlignment="1" applyProtection="1">
      <alignment vertical="top" wrapText="1"/>
    </xf>
    <xf numFmtId="0" fontId="3" fillId="0" borderId="0" xfId="0" applyNumberFormat="1" applyFont="1" applyFill="1" applyBorder="1" applyAlignment="1" applyProtection="1">
      <alignment horizontal="center" vertical="top" wrapText="1"/>
    </xf>
    <xf numFmtId="0" fontId="3" fillId="0" borderId="1" xfId="0" applyNumberFormat="1" applyFont="1" applyFill="1" applyBorder="1" applyAlignment="1" applyProtection="1">
      <alignment horizontal="center" vertical="top" wrapText="1"/>
    </xf>
    <xf numFmtId="0" fontId="3" fillId="0" borderId="0" xfId="0" applyFont="1" applyFill="1" applyAlignment="1" applyProtection="1">
      <alignment horizontal="left" vertical="top" wrapText="1"/>
    </xf>
    <xf numFmtId="0" fontId="3" fillId="0" borderId="0" xfId="0" applyFont="1" applyFill="1" applyAlignment="1" applyProtection="1">
      <alignment horizontal="center" vertical="top" wrapText="1"/>
    </xf>
    <xf numFmtId="0" fontId="5" fillId="0" borderId="0" xfId="0" applyFont="1" applyAlignment="1"/>
    <xf numFmtId="49" fontId="8" fillId="0" borderId="0" xfId="0" applyNumberFormat="1" applyFont="1" applyAlignment="1" applyProtection="1">
      <alignment horizontal="right" wrapText="1"/>
    </xf>
    <xf numFmtId="49" fontId="8" fillId="0" borderId="0" xfId="0" applyNumberFormat="1" applyFont="1" applyAlignment="1" applyProtection="1">
      <alignment horizontal="center" vertical="top" wrapText="1"/>
    </xf>
    <xf numFmtId="0" fontId="5" fillId="0" borderId="0" xfId="0" applyFont="1" applyAlignment="1" applyProtection="1">
      <alignment vertical="top" wrapText="1"/>
    </xf>
    <xf numFmtId="49" fontId="6" fillId="0" borderId="0" xfId="0" applyNumberFormat="1" applyFont="1" applyAlignment="1" applyProtection="1">
      <alignment vertical="top"/>
    </xf>
    <xf numFmtId="0" fontId="6" fillId="0" borderId="0" xfId="0" applyFont="1" applyAlignment="1" applyProtection="1">
      <alignment vertical="top"/>
    </xf>
    <xf numFmtId="4" fontId="6" fillId="0" borderId="0" xfId="0" applyNumberFormat="1" applyFont="1" applyAlignment="1" applyProtection="1">
      <alignment vertical="top" wrapText="1"/>
    </xf>
    <xf numFmtId="164" fontId="6" fillId="0" borderId="0" xfId="0" applyNumberFormat="1" applyFont="1" applyAlignment="1" applyProtection="1">
      <alignment horizontal="left" vertical="top"/>
    </xf>
    <xf numFmtId="166" fontId="6" fillId="0" borderId="0" xfId="0" applyNumberFormat="1" applyFont="1" applyAlignment="1" applyProtection="1">
      <alignment vertical="top"/>
    </xf>
    <xf numFmtId="170" fontId="7" fillId="0" borderId="0" xfId="0" applyNumberFormat="1" applyFont="1" applyAlignment="1" applyProtection="1">
      <alignment horizontal="right" vertical="top"/>
    </xf>
    <xf numFmtId="170" fontId="5" fillId="0" borderId="0" xfId="0" applyNumberFormat="1" applyFont="1" applyAlignment="1" applyProtection="1">
      <alignment horizontal="right" vertical="top" wrapText="1"/>
    </xf>
    <xf numFmtId="0" fontId="5" fillId="0" borderId="0" xfId="0" applyFont="1" applyAlignment="1" applyProtection="1">
      <alignment horizontal="left" vertical="top" wrapText="1"/>
    </xf>
    <xf numFmtId="49" fontId="5" fillId="0" borderId="0" xfId="0" applyNumberFormat="1" applyFont="1" applyAlignment="1" applyProtection="1">
      <alignment vertical="top"/>
    </xf>
    <xf numFmtId="0" fontId="6" fillId="0" borderId="0" xfId="0" applyFont="1" applyAlignment="1" applyProtection="1">
      <alignment vertical="top" wrapText="1"/>
    </xf>
    <xf numFmtId="0" fontId="0" fillId="0" borderId="0" xfId="0" applyAlignment="1" applyProtection="1">
      <alignment vertical="top"/>
    </xf>
    <xf numFmtId="0" fontId="0" fillId="0" borderId="0" xfId="0" applyAlignment="1" applyProtection="1">
      <alignment vertical="top" wrapText="1"/>
    </xf>
    <xf numFmtId="0" fontId="0" fillId="0" borderId="0" xfId="0" applyAlignment="1" applyProtection="1">
      <alignment horizontal="center" vertical="top"/>
    </xf>
    <xf numFmtId="170" fontId="0" fillId="0" borderId="0" xfId="0" applyNumberFormat="1" applyAlignment="1" applyProtection="1">
      <alignment horizontal="right" vertical="top"/>
    </xf>
    <xf numFmtId="0" fontId="0" fillId="0" borderId="0" xfId="0" applyAlignment="1" applyProtection="1">
      <alignment horizontal="left" vertical="top"/>
    </xf>
    <xf numFmtId="0" fontId="5" fillId="0" borderId="0" xfId="0" applyFont="1" applyAlignment="1" applyProtection="1">
      <alignment vertical="top"/>
    </xf>
    <xf numFmtId="49" fontId="5" fillId="0" borderId="5" xfId="0" applyNumberFormat="1" applyFont="1" applyBorder="1" applyAlignment="1" applyProtection="1">
      <alignment vertical="top"/>
    </xf>
    <xf numFmtId="0" fontId="6" fillId="0" borderId="6" xfId="0" applyFont="1" applyBorder="1" applyAlignment="1" applyProtection="1">
      <alignment vertical="top"/>
    </xf>
    <xf numFmtId="4" fontId="6" fillId="0" borderId="6" xfId="0" applyNumberFormat="1" applyFont="1" applyBorder="1" applyAlignment="1" applyProtection="1">
      <alignment vertical="top" wrapText="1"/>
    </xf>
    <xf numFmtId="164" fontId="6" fillId="0" borderId="6" xfId="0" applyNumberFormat="1" applyFont="1" applyBorder="1" applyAlignment="1" applyProtection="1">
      <alignment horizontal="center" vertical="top"/>
    </xf>
    <xf numFmtId="164" fontId="6" fillId="0" borderId="6" xfId="0" applyNumberFormat="1" applyFont="1" applyBorder="1" applyAlignment="1" applyProtection="1">
      <alignment vertical="top"/>
    </xf>
    <xf numFmtId="170" fontId="6" fillId="0" borderId="6" xfId="0" applyNumberFormat="1" applyFont="1" applyBorder="1" applyAlignment="1" applyProtection="1">
      <alignment horizontal="right" vertical="top"/>
    </xf>
    <xf numFmtId="170" fontId="6" fillId="0" borderId="7" xfId="0" applyNumberFormat="1" applyFont="1" applyBorder="1" applyAlignment="1" applyProtection="1">
      <alignment horizontal="right" vertical="top"/>
    </xf>
    <xf numFmtId="49" fontId="5" fillId="0" borderId="8" xfId="0" applyNumberFormat="1" applyFont="1" applyBorder="1" applyAlignment="1" applyProtection="1">
      <alignment vertical="top"/>
    </xf>
    <xf numFmtId="164" fontId="6" fillId="0" borderId="0" xfId="0" applyNumberFormat="1" applyFont="1" applyAlignment="1" applyProtection="1">
      <alignment horizontal="center" vertical="top"/>
    </xf>
    <xf numFmtId="164" fontId="6" fillId="0" borderId="0" xfId="0" applyNumberFormat="1" applyFont="1" applyAlignment="1" applyProtection="1">
      <alignment vertical="top"/>
    </xf>
    <xf numFmtId="170" fontId="6" fillId="0" borderId="0" xfId="0" applyNumberFormat="1" applyFont="1" applyAlignment="1" applyProtection="1">
      <alignment horizontal="right" vertical="top"/>
    </xf>
    <xf numFmtId="170" fontId="6" fillId="0" borderId="9" xfId="0" applyNumberFormat="1" applyFont="1" applyBorder="1" applyAlignment="1" applyProtection="1">
      <alignment horizontal="right" vertical="top"/>
    </xf>
    <xf numFmtId="49" fontId="6" fillId="4" borderId="10" xfId="0" applyNumberFormat="1" applyFont="1" applyFill="1" applyBorder="1" applyAlignment="1" applyProtection="1">
      <alignment vertical="top"/>
    </xf>
    <xf numFmtId="0" fontId="6" fillId="4" borderId="4" xfId="0" applyFont="1" applyFill="1" applyBorder="1" applyAlignment="1" applyProtection="1">
      <alignment vertical="top"/>
    </xf>
    <xf numFmtId="4" fontId="6" fillId="4" borderId="4" xfId="0" applyNumberFormat="1" applyFont="1" applyFill="1" applyBorder="1" applyAlignment="1" applyProtection="1">
      <alignment vertical="top" wrapText="1"/>
    </xf>
    <xf numFmtId="164" fontId="6" fillId="4" borderId="4" xfId="0" applyNumberFormat="1" applyFont="1" applyFill="1" applyBorder="1" applyAlignment="1" applyProtection="1">
      <alignment horizontal="center" vertical="top"/>
    </xf>
    <xf numFmtId="164" fontId="6" fillId="4" borderId="4" xfId="0" applyNumberFormat="1" applyFont="1" applyFill="1" applyBorder="1" applyAlignment="1" applyProtection="1">
      <alignment vertical="top"/>
    </xf>
    <xf numFmtId="170" fontId="6" fillId="4" borderId="4" xfId="0" applyNumberFormat="1" applyFont="1" applyFill="1" applyBorder="1" applyAlignment="1" applyProtection="1">
      <alignment horizontal="right" vertical="top"/>
    </xf>
    <xf numFmtId="170" fontId="6" fillId="4" borderId="11" xfId="0" applyNumberFormat="1" applyFont="1" applyFill="1" applyBorder="1" applyAlignment="1" applyProtection="1">
      <alignment horizontal="right" vertical="top"/>
    </xf>
    <xf numFmtId="49" fontId="6" fillId="0" borderId="8" xfId="0" applyNumberFormat="1" applyFont="1" applyBorder="1" applyAlignment="1" applyProtection="1">
      <alignment vertical="top"/>
    </xf>
    <xf numFmtId="170" fontId="5" fillId="0" borderId="9" xfId="0" applyNumberFormat="1" applyFont="1" applyBorder="1" applyAlignment="1" applyProtection="1">
      <alignment horizontal="right" vertical="top"/>
    </xf>
    <xf numFmtId="0" fontId="8" fillId="0" borderId="0" xfId="0" applyFont="1" applyAlignment="1" applyProtection="1">
      <alignment vertical="top"/>
    </xf>
    <xf numFmtId="49" fontId="8" fillId="0" borderId="8" xfId="0" applyNumberFormat="1" applyFont="1" applyBorder="1" applyAlignment="1" applyProtection="1">
      <alignment vertical="top"/>
    </xf>
    <xf numFmtId="0" fontId="9" fillId="4" borderId="4" xfId="0" applyFont="1" applyFill="1" applyBorder="1" applyAlignment="1" applyProtection="1">
      <alignment vertical="top"/>
    </xf>
    <xf numFmtId="4" fontId="8" fillId="4" borderId="4" xfId="0" applyNumberFormat="1" applyFont="1" applyFill="1" applyBorder="1" applyAlignment="1" applyProtection="1">
      <alignment vertical="top" wrapText="1"/>
    </xf>
    <xf numFmtId="164" fontId="8" fillId="4" borderId="4" xfId="0" applyNumberFormat="1" applyFont="1" applyFill="1" applyBorder="1" applyAlignment="1" applyProtection="1">
      <alignment horizontal="center" vertical="top"/>
    </xf>
    <xf numFmtId="164" fontId="8" fillId="4" borderId="4" xfId="0" applyNumberFormat="1" applyFont="1" applyFill="1" applyBorder="1" applyAlignment="1" applyProtection="1">
      <alignment vertical="top"/>
    </xf>
    <xf numFmtId="170" fontId="8" fillId="4" borderId="4" xfId="0" applyNumberFormat="1" applyFont="1" applyFill="1" applyBorder="1" applyAlignment="1" applyProtection="1">
      <alignment horizontal="right" vertical="top"/>
    </xf>
    <xf numFmtId="170" fontId="9" fillId="4" borderId="11" xfId="0" applyNumberFormat="1" applyFont="1" applyFill="1" applyBorder="1" applyAlignment="1" applyProtection="1">
      <alignment horizontal="right" vertical="top"/>
    </xf>
    <xf numFmtId="49" fontId="6" fillId="0" borderId="12" xfId="0" applyNumberFormat="1" applyFont="1" applyBorder="1" applyAlignment="1" applyProtection="1">
      <alignment vertical="top"/>
    </xf>
    <xf numFmtId="0" fontId="5" fillId="0" borderId="1" xfId="0" applyFont="1" applyBorder="1" applyAlignment="1" applyProtection="1">
      <alignment vertical="top"/>
    </xf>
    <xf numFmtId="4" fontId="5" fillId="0" borderId="1" xfId="0" applyNumberFormat="1" applyFont="1" applyBorder="1" applyAlignment="1" applyProtection="1">
      <alignment vertical="top" wrapText="1"/>
    </xf>
    <xf numFmtId="164" fontId="5" fillId="0" borderId="1" xfId="0" applyNumberFormat="1" applyFont="1" applyBorder="1" applyAlignment="1" applyProtection="1">
      <alignment horizontal="center" vertical="top"/>
    </xf>
    <xf numFmtId="164" fontId="5" fillId="0" borderId="1" xfId="0" applyNumberFormat="1" applyFont="1" applyBorder="1" applyAlignment="1" applyProtection="1">
      <alignment vertical="top"/>
    </xf>
    <xf numFmtId="170" fontId="5" fillId="0" borderId="1" xfId="0" applyNumberFormat="1" applyFont="1" applyBorder="1" applyAlignment="1" applyProtection="1">
      <alignment horizontal="right" vertical="top"/>
    </xf>
    <xf numFmtId="170" fontId="5" fillId="0" borderId="13" xfId="0" applyNumberFormat="1" applyFont="1" applyBorder="1" applyAlignment="1" applyProtection="1">
      <alignment horizontal="right" vertical="top"/>
    </xf>
    <xf numFmtId="0" fontId="0" fillId="0" borderId="0" xfId="0" applyFont="1" applyAlignment="1" applyProtection="1">
      <alignment vertical="top" wrapText="1"/>
    </xf>
    <xf numFmtId="0" fontId="0" fillId="0" borderId="0" xfId="0" applyFont="1" applyAlignment="1" applyProtection="1">
      <alignment wrapText="1"/>
    </xf>
    <xf numFmtId="0" fontId="0" fillId="6" borderId="14" xfId="0" applyFill="1" applyBorder="1" applyAlignment="1" applyProtection="1">
      <alignment vertical="top"/>
    </xf>
    <xf numFmtId="0" fontId="0" fillId="6" borderId="15" xfId="0" applyFill="1" applyBorder="1" applyAlignment="1" applyProtection="1">
      <alignment vertical="top" wrapText="1"/>
    </xf>
    <xf numFmtId="0" fontId="1" fillId="0" borderId="0" xfId="0" applyFont="1" applyAlignment="1" applyProtection="1">
      <alignment vertical="top"/>
    </xf>
    <xf numFmtId="0" fontId="1" fillId="0" borderId="0" xfId="0" applyFont="1" applyAlignment="1" applyProtection="1">
      <alignment vertical="top" wrapText="1"/>
    </xf>
    <xf numFmtId="0" fontId="1" fillId="0" borderId="0" xfId="0" applyFont="1" applyAlignment="1" applyProtection="1">
      <alignment horizontal="center" vertical="top"/>
    </xf>
    <xf numFmtId="170" fontId="1" fillId="0" borderId="0" xfId="0" applyNumberFormat="1" applyFont="1" applyAlignment="1" applyProtection="1">
      <alignment horizontal="right" vertical="top"/>
    </xf>
    <xf numFmtId="0" fontId="1" fillId="0" borderId="0" xfId="0" applyFont="1" applyAlignment="1" applyProtection="1">
      <alignment horizontal="left" vertical="top"/>
    </xf>
    <xf numFmtId="0" fontId="0" fillId="3" borderId="4" xfId="0" applyFill="1" applyBorder="1" applyAlignment="1" applyProtection="1">
      <alignment vertical="top"/>
    </xf>
    <xf numFmtId="0" fontId="1" fillId="3" borderId="4" xfId="0" applyFont="1" applyFill="1" applyBorder="1" applyAlignment="1" applyProtection="1">
      <alignment vertical="top"/>
    </xf>
    <xf numFmtId="0" fontId="0" fillId="3" borderId="4" xfId="0" applyFill="1" applyBorder="1" applyAlignment="1" applyProtection="1">
      <alignment vertical="top" wrapText="1"/>
    </xf>
    <xf numFmtId="0" fontId="0" fillId="3" borderId="4" xfId="0" applyFill="1" applyBorder="1" applyAlignment="1" applyProtection="1">
      <alignment horizontal="center" vertical="top"/>
    </xf>
    <xf numFmtId="170" fontId="0" fillId="3" borderId="4" xfId="0" applyNumberFormat="1" applyFill="1" applyBorder="1" applyAlignment="1" applyProtection="1">
      <alignment horizontal="right" vertical="top"/>
    </xf>
    <xf numFmtId="0" fontId="0" fillId="2" borderId="0" xfId="0" applyFill="1" applyAlignment="1" applyProtection="1">
      <alignment vertical="top"/>
    </xf>
    <xf numFmtId="0" fontId="0" fillId="2" borderId="0" xfId="0" applyFill="1" applyAlignment="1" applyProtection="1">
      <alignment vertical="top" wrapText="1"/>
    </xf>
    <xf numFmtId="0" fontId="0" fillId="2" borderId="0" xfId="0" applyFill="1" applyAlignment="1" applyProtection="1">
      <alignment horizontal="center" vertical="top"/>
    </xf>
    <xf numFmtId="170" fontId="0" fillId="2" borderId="0" xfId="0" applyNumberFormat="1" applyFill="1" applyAlignment="1" applyProtection="1">
      <alignment horizontal="right" vertical="top"/>
    </xf>
    <xf numFmtId="0" fontId="3" fillId="0" borderId="0" xfId="0" applyFont="1" applyAlignment="1" applyProtection="1">
      <alignment horizontal="left" vertical="top" wrapText="1"/>
    </xf>
    <xf numFmtId="0" fontId="3" fillId="0" borderId="0" xfId="15" applyFont="1" applyAlignment="1" applyProtection="1">
      <alignment vertical="top" wrapText="1"/>
    </xf>
    <xf numFmtId="0" fontId="0" fillId="0" borderId="0" xfId="0" applyAlignment="1" applyProtection="1">
      <alignment horizontal="center" vertical="top" wrapText="1"/>
    </xf>
    <xf numFmtId="170" fontId="0" fillId="0" borderId="0" xfId="0" applyNumberFormat="1" applyFill="1" applyAlignment="1" applyProtection="1">
      <alignment horizontal="right" vertical="top" wrapText="1"/>
    </xf>
    <xf numFmtId="0" fontId="0" fillId="0" borderId="0" xfId="0" applyAlignment="1" applyProtection="1">
      <alignment horizontal="left" vertical="top" wrapText="1"/>
    </xf>
    <xf numFmtId="170" fontId="0" fillId="0" borderId="0" xfId="0" applyNumberFormat="1" applyAlignment="1" applyProtection="1">
      <alignment horizontal="right" vertical="top" wrapText="1"/>
    </xf>
    <xf numFmtId="0" fontId="3" fillId="0" borderId="0" xfId="0" applyFont="1" applyAlignment="1" applyProtection="1">
      <alignment vertical="top" wrapText="1"/>
    </xf>
    <xf numFmtId="16" fontId="0" fillId="0" borderId="0" xfId="0" applyNumberFormat="1" applyAlignment="1" applyProtection="1">
      <alignment vertical="top" wrapText="1"/>
    </xf>
    <xf numFmtId="17" fontId="0" fillId="0" borderId="0" xfId="0" applyNumberFormat="1" applyAlignment="1" applyProtection="1">
      <alignment vertical="top" wrapText="1"/>
    </xf>
    <xf numFmtId="170" fontId="0" fillId="0" borderId="0" xfId="0" applyNumberFormat="1" applyBorder="1" applyAlignment="1" applyProtection="1">
      <alignment horizontal="right" vertical="top"/>
    </xf>
    <xf numFmtId="170" fontId="0" fillId="0" borderId="0" xfId="0" applyNumberFormat="1" applyFill="1" applyAlignment="1" applyProtection="1">
      <alignment vertical="top"/>
    </xf>
    <xf numFmtId="0" fontId="0" fillId="0" borderId="1" xfId="0" applyBorder="1" applyAlignment="1" applyProtection="1">
      <alignment horizontal="center" vertical="top"/>
    </xf>
    <xf numFmtId="0" fontId="0" fillId="0" borderId="1" xfId="0" applyBorder="1" applyAlignment="1" applyProtection="1">
      <alignment horizontal="center" vertical="top" wrapText="1"/>
    </xf>
    <xf numFmtId="0" fontId="0" fillId="0" borderId="1" xfId="0" applyBorder="1" applyAlignment="1" applyProtection="1">
      <alignment vertical="top" wrapText="1"/>
    </xf>
    <xf numFmtId="170" fontId="0" fillId="0" borderId="1" xfId="0" applyNumberFormat="1" applyFill="1" applyBorder="1" applyAlignment="1" applyProtection="1">
      <alignment vertical="top"/>
    </xf>
    <xf numFmtId="170" fontId="1" fillId="3" borderId="4" xfId="0" applyNumberFormat="1" applyFont="1" applyFill="1" applyBorder="1" applyAlignment="1" applyProtection="1">
      <alignment horizontal="right" vertical="top"/>
    </xf>
    <xf numFmtId="0" fontId="23" fillId="0" borderId="1" xfId="0" applyFont="1" applyBorder="1" applyAlignment="1" applyProtection="1">
      <alignment horizontal="left" vertical="top" wrapText="1"/>
    </xf>
    <xf numFmtId="4" fontId="3" fillId="0" borderId="1" xfId="0" applyNumberFormat="1" applyFont="1" applyBorder="1" applyAlignment="1" applyProtection="1">
      <alignment vertical="top" wrapText="1"/>
    </xf>
    <xf numFmtId="164" fontId="3" fillId="0" borderId="1" xfId="0" applyNumberFormat="1" applyFont="1" applyBorder="1" applyAlignment="1" applyProtection="1">
      <alignment horizontal="center" vertical="top" wrapText="1"/>
    </xf>
    <xf numFmtId="170" fontId="3" fillId="0" borderId="1" xfId="0" applyNumberFormat="1" applyFont="1" applyBorder="1" applyAlignment="1" applyProtection="1">
      <alignment vertical="top" wrapText="1"/>
    </xf>
    <xf numFmtId="0" fontId="23" fillId="0" borderId="0" xfId="0" applyFont="1" applyAlignment="1" applyProtection="1">
      <alignment horizontal="left" vertical="top" wrapText="1"/>
    </xf>
    <xf numFmtId="4" fontId="3" fillId="0" borderId="0" xfId="0" applyNumberFormat="1" applyFont="1" applyAlignment="1" applyProtection="1">
      <alignment vertical="top" wrapText="1"/>
    </xf>
    <xf numFmtId="164" fontId="3" fillId="0" borderId="0" xfId="0" applyNumberFormat="1" applyFont="1" applyAlignment="1" applyProtection="1">
      <alignment horizontal="center" vertical="top" wrapText="1"/>
    </xf>
    <xf numFmtId="170" fontId="3" fillId="0" borderId="0" xfId="0" applyNumberFormat="1" applyFont="1" applyAlignment="1" applyProtection="1">
      <alignment vertical="top" wrapText="1"/>
    </xf>
    <xf numFmtId="16" fontId="0" fillId="0" borderId="0" xfId="0" applyNumberFormat="1" applyAlignment="1" applyProtection="1">
      <alignment vertical="top"/>
    </xf>
    <xf numFmtId="170" fontId="0" fillId="0" borderId="0" xfId="0" applyNumberFormat="1" applyAlignment="1" applyProtection="1">
      <alignment vertical="top"/>
    </xf>
    <xf numFmtId="0" fontId="0" fillId="6" borderId="16" xfId="0" applyFill="1" applyBorder="1" applyAlignment="1" applyProtection="1">
      <alignment vertical="top"/>
    </xf>
    <xf numFmtId="0" fontId="2" fillId="3" borderId="4" xfId="0" applyFont="1" applyFill="1" applyBorder="1" applyAlignment="1" applyProtection="1">
      <alignment vertical="top"/>
    </xf>
    <xf numFmtId="0" fontId="2" fillId="3" borderId="4" xfId="0" applyFont="1" applyFill="1" applyBorder="1" applyAlignment="1" applyProtection="1">
      <alignment vertical="top" wrapText="1"/>
    </xf>
    <xf numFmtId="0" fontId="2" fillId="3" borderId="4" xfId="0" applyFont="1" applyFill="1" applyBorder="1" applyAlignment="1" applyProtection="1">
      <alignment horizontal="center" vertical="top"/>
    </xf>
    <xf numFmtId="170" fontId="2" fillId="3" borderId="4" xfId="0" applyNumberFormat="1" applyFont="1" applyFill="1" applyBorder="1" applyAlignment="1" applyProtection="1">
      <alignment horizontal="right" vertical="top"/>
    </xf>
    <xf numFmtId="0" fontId="1" fillId="3" borderId="4" xfId="0" applyFont="1" applyFill="1" applyBorder="1" applyAlignment="1" applyProtection="1">
      <alignment vertical="top" wrapText="1"/>
    </xf>
    <xf numFmtId="0" fontId="1" fillId="3" borderId="4" xfId="0" applyFont="1" applyFill="1" applyBorder="1" applyAlignment="1" applyProtection="1">
      <alignment horizontal="center" vertical="top"/>
    </xf>
    <xf numFmtId="0" fontId="4" fillId="0" borderId="1" xfId="0" applyFont="1" applyBorder="1" applyAlignment="1" applyProtection="1">
      <alignment vertical="top" wrapText="1"/>
    </xf>
    <xf numFmtId="0" fontId="0" fillId="0" borderId="2" xfId="0" applyBorder="1" applyAlignment="1" applyProtection="1">
      <alignment vertical="top" wrapText="1"/>
    </xf>
    <xf numFmtId="0" fontId="3" fillId="0" borderId="2" xfId="0" applyFont="1" applyBorder="1" applyAlignment="1" applyProtection="1">
      <alignment vertical="top" wrapText="1"/>
    </xf>
    <xf numFmtId="0" fontId="0" fillId="0" borderId="2" xfId="0" applyBorder="1" applyAlignment="1" applyProtection="1">
      <alignment horizontal="center" vertical="top" wrapText="1"/>
    </xf>
    <xf numFmtId="0" fontId="1" fillId="3" borderId="4" xfId="0" applyFont="1" applyFill="1" applyBorder="1" applyAlignment="1" applyProtection="1">
      <alignment horizontal="center" vertical="top" wrapText="1"/>
    </xf>
    <xf numFmtId="0" fontId="0" fillId="2" borderId="3" xfId="0" applyFill="1" applyBorder="1" applyAlignment="1" applyProtection="1">
      <alignment vertical="top" wrapText="1"/>
    </xf>
    <xf numFmtId="0" fontId="0" fillId="2" borderId="3" xfId="0" applyFill="1" applyBorder="1" applyAlignment="1" applyProtection="1">
      <alignment horizontal="center" vertical="top" wrapText="1"/>
    </xf>
    <xf numFmtId="170" fontId="0" fillId="2" borderId="3" xfId="0" applyNumberFormat="1" applyFill="1" applyBorder="1" applyAlignment="1" applyProtection="1">
      <alignment horizontal="right" vertical="top" wrapText="1"/>
    </xf>
    <xf numFmtId="4" fontId="5" fillId="0" borderId="0" xfId="0" applyNumberFormat="1" applyFont="1" applyAlignment="1" applyProtection="1">
      <alignment vertical="top" wrapText="1"/>
    </xf>
    <xf numFmtId="0" fontId="0" fillId="0" borderId="0" xfId="0" applyFont="1" applyAlignment="1" applyProtection="1">
      <alignment horizontal="left" vertical="top" wrapText="1"/>
    </xf>
    <xf numFmtId="0" fontId="0" fillId="0" borderId="0" xfId="0" applyAlignment="1" applyProtection="1">
      <alignment horizontal="right" vertical="top"/>
    </xf>
    <xf numFmtId="165" fontId="0" fillId="0" borderId="0" xfId="0" applyNumberFormat="1" applyAlignment="1" applyProtection="1">
      <alignment horizontal="right" vertical="top"/>
    </xf>
    <xf numFmtId="49" fontId="6" fillId="0" borderId="0" xfId="0" applyNumberFormat="1" applyFont="1" applyAlignment="1" applyProtection="1">
      <alignment vertical="top" wrapText="1"/>
    </xf>
    <xf numFmtId="0" fontId="2" fillId="0" borderId="0" xfId="0" applyFont="1" applyAlignment="1" applyProtection="1">
      <alignment horizontal="left" vertical="top" wrapText="1"/>
    </xf>
    <xf numFmtId="4" fontId="6" fillId="0" borderId="0" xfId="0" applyNumberFormat="1" applyFont="1" applyAlignment="1" applyProtection="1">
      <alignment horizontal="left" vertical="top"/>
    </xf>
    <xf numFmtId="166" fontId="6" fillId="0" borderId="0" xfId="0" applyNumberFormat="1" applyFont="1" applyAlignment="1" applyProtection="1">
      <alignment horizontal="right" vertical="top"/>
    </xf>
    <xf numFmtId="165" fontId="7" fillId="0" borderId="0" xfId="0" applyNumberFormat="1" applyFont="1" applyFill="1" applyAlignment="1" applyProtection="1">
      <alignment horizontal="right" vertical="top"/>
    </xf>
    <xf numFmtId="165" fontId="5" fillId="0" borderId="0" xfId="0" applyNumberFormat="1" applyFont="1" applyFill="1" applyAlignment="1" applyProtection="1">
      <alignment horizontal="right" vertical="top" wrapText="1"/>
    </xf>
    <xf numFmtId="0" fontId="5" fillId="0" borderId="0" xfId="0" applyFont="1" applyFill="1" applyAlignment="1" applyProtection="1">
      <alignment horizontal="left" vertical="top" wrapText="1"/>
    </xf>
    <xf numFmtId="49" fontId="5" fillId="0" borderId="0" xfId="0" applyNumberFormat="1" applyFont="1" applyAlignment="1" applyProtection="1">
      <alignment vertical="top" wrapText="1"/>
    </xf>
    <xf numFmtId="0" fontId="5" fillId="0" borderId="0" xfId="0" applyFont="1" applyBorder="1" applyAlignment="1" applyProtection="1">
      <alignment vertical="top"/>
    </xf>
    <xf numFmtId="0" fontId="6" fillId="0" borderId="6" xfId="0" applyFont="1" applyBorder="1" applyAlignment="1" applyProtection="1">
      <alignment horizontal="left" vertical="top"/>
    </xf>
    <xf numFmtId="0" fontId="2" fillId="0" borderId="6" xfId="0" applyFont="1" applyBorder="1" applyAlignment="1" applyProtection="1">
      <alignment horizontal="center" vertical="top" wrapText="1"/>
    </xf>
    <xf numFmtId="4" fontId="6" fillId="0" borderId="6" xfId="0" applyNumberFormat="1" applyFont="1" applyBorder="1" applyAlignment="1" applyProtection="1">
      <alignment horizontal="left" vertical="top"/>
    </xf>
    <xf numFmtId="164" fontId="6" fillId="0" borderId="6" xfId="0" applyNumberFormat="1" applyFont="1" applyBorder="1" applyAlignment="1" applyProtection="1">
      <alignment horizontal="right" vertical="top"/>
    </xf>
    <xf numFmtId="165" fontId="6" fillId="0" borderId="6" xfId="0" applyNumberFormat="1" applyFont="1" applyBorder="1" applyAlignment="1" applyProtection="1">
      <alignment horizontal="right" vertical="top"/>
    </xf>
    <xf numFmtId="165" fontId="6" fillId="0" borderId="7" xfId="0" applyNumberFormat="1" applyFont="1" applyBorder="1" applyAlignment="1" applyProtection="1">
      <alignment horizontal="right" vertical="top"/>
    </xf>
    <xf numFmtId="0" fontId="5" fillId="0" borderId="0" xfId="0" applyFont="1" applyFill="1" applyAlignment="1" applyProtection="1">
      <alignment vertical="top"/>
    </xf>
    <xf numFmtId="0" fontId="5" fillId="0" borderId="0" xfId="0" applyFont="1" applyFill="1" applyBorder="1" applyAlignment="1" applyProtection="1">
      <alignment vertical="top"/>
    </xf>
    <xf numFmtId="0" fontId="6" fillId="0" borderId="0" xfId="0" applyFont="1" applyBorder="1" applyAlignment="1" applyProtection="1">
      <alignment horizontal="left" vertical="top" wrapText="1"/>
    </xf>
    <xf numFmtId="0" fontId="2" fillId="0" borderId="0" xfId="0" applyFont="1" applyBorder="1" applyAlignment="1" applyProtection="1">
      <alignment horizontal="center" vertical="top" wrapText="1"/>
    </xf>
    <xf numFmtId="4" fontId="6" fillId="0" borderId="0" xfId="0" applyNumberFormat="1" applyFont="1" applyBorder="1" applyAlignment="1" applyProtection="1">
      <alignment horizontal="left" vertical="top"/>
    </xf>
    <xf numFmtId="164" fontId="6" fillId="0" borderId="0" xfId="0" applyNumberFormat="1" applyFont="1" applyBorder="1" applyAlignment="1" applyProtection="1">
      <alignment horizontal="right" vertical="top"/>
    </xf>
    <xf numFmtId="165" fontId="6" fillId="0" borderId="0" xfId="0" applyNumberFormat="1" applyFont="1" applyBorder="1" applyAlignment="1" applyProtection="1">
      <alignment horizontal="right" vertical="top"/>
    </xf>
    <xf numFmtId="165" fontId="6" fillId="0" borderId="9" xfId="0" applyNumberFormat="1" applyFont="1" applyBorder="1" applyAlignment="1" applyProtection="1">
      <alignment horizontal="right" vertical="top"/>
    </xf>
    <xf numFmtId="0" fontId="6" fillId="4" borderId="4" xfId="0" applyFont="1" applyFill="1" applyBorder="1" applyAlignment="1" applyProtection="1">
      <alignment horizontal="left" vertical="top" wrapText="1"/>
    </xf>
    <xf numFmtId="0" fontId="2" fillId="4" borderId="4" xfId="0" applyFont="1" applyFill="1" applyBorder="1" applyAlignment="1" applyProtection="1">
      <alignment horizontal="center" vertical="top" wrapText="1"/>
    </xf>
    <xf numFmtId="4" fontId="6" fillId="4" borderId="4" xfId="0" applyNumberFormat="1" applyFont="1" applyFill="1" applyBorder="1" applyAlignment="1" applyProtection="1">
      <alignment horizontal="left" vertical="top"/>
    </xf>
    <xf numFmtId="164" fontId="6" fillId="4" borderId="4" xfId="0" applyNumberFormat="1" applyFont="1" applyFill="1" applyBorder="1" applyAlignment="1" applyProtection="1">
      <alignment horizontal="right" vertical="top"/>
    </xf>
    <xf numFmtId="165" fontId="6" fillId="4" borderId="4" xfId="0" applyNumberFormat="1" applyFont="1" applyFill="1" applyBorder="1" applyAlignment="1" applyProtection="1">
      <alignment horizontal="right" vertical="top"/>
    </xf>
    <xf numFmtId="165" fontId="6" fillId="4" borderId="11" xfId="0" applyNumberFormat="1" applyFont="1" applyFill="1" applyBorder="1" applyAlignment="1" applyProtection="1">
      <alignment horizontal="right" vertical="top"/>
    </xf>
    <xf numFmtId="0" fontId="2" fillId="0" borderId="0" xfId="0" applyFont="1" applyBorder="1" applyAlignment="1" applyProtection="1">
      <alignment horizontal="left" vertical="top" wrapText="1"/>
    </xf>
    <xf numFmtId="165" fontId="5" fillId="0" borderId="9" xfId="0" applyNumberFormat="1" applyFont="1" applyFill="1" applyBorder="1" applyAlignment="1" applyProtection="1">
      <alignment horizontal="right" vertical="top"/>
    </xf>
    <xf numFmtId="0" fontId="8" fillId="0" borderId="0" xfId="0" applyFont="1" applyFill="1" applyBorder="1" applyAlignment="1" applyProtection="1">
      <alignment vertical="top"/>
    </xf>
    <xf numFmtId="49" fontId="8" fillId="0" borderId="8" xfId="0" applyNumberFormat="1" applyFont="1" applyFill="1" applyBorder="1" applyAlignment="1" applyProtection="1">
      <alignment vertical="top"/>
    </xf>
    <xf numFmtId="0" fontId="9" fillId="4" borderId="4" xfId="0" applyFont="1" applyFill="1" applyBorder="1" applyAlignment="1" applyProtection="1">
      <alignment horizontal="left" vertical="top" wrapText="1"/>
    </xf>
    <xf numFmtId="4" fontId="8" fillId="4" borderId="4" xfId="0" applyNumberFormat="1" applyFont="1" applyFill="1" applyBorder="1" applyAlignment="1" applyProtection="1">
      <alignment horizontal="left" vertical="top"/>
    </xf>
    <xf numFmtId="164" fontId="8" fillId="4" borderId="4" xfId="0" applyNumberFormat="1" applyFont="1" applyFill="1" applyBorder="1" applyAlignment="1" applyProtection="1">
      <alignment horizontal="right" vertical="top"/>
    </xf>
    <xf numFmtId="165" fontId="8" fillId="4" borderId="4" xfId="0" applyNumberFormat="1" applyFont="1" applyFill="1" applyBorder="1" applyAlignment="1" applyProtection="1">
      <alignment horizontal="right" vertical="top"/>
    </xf>
    <xf numFmtId="165" fontId="9" fillId="4" borderId="11" xfId="0" applyNumberFormat="1" applyFont="1" applyFill="1" applyBorder="1" applyAlignment="1" applyProtection="1">
      <alignment horizontal="right" vertical="top"/>
    </xf>
    <xf numFmtId="0" fontId="8" fillId="0" borderId="0" xfId="0" applyFont="1" applyFill="1" applyAlignment="1" applyProtection="1">
      <alignment vertical="top"/>
    </xf>
    <xf numFmtId="0" fontId="5" fillId="0" borderId="1" xfId="0" applyFont="1" applyBorder="1" applyAlignment="1" applyProtection="1">
      <alignment horizontal="left" vertical="top" wrapText="1"/>
    </xf>
    <xf numFmtId="0" fontId="3" fillId="0" borderId="1" xfId="0" applyFont="1" applyBorder="1" applyAlignment="1" applyProtection="1">
      <alignment horizontal="center" vertical="top" wrapText="1"/>
    </xf>
    <xf numFmtId="4" fontId="5" fillId="0" borderId="1" xfId="0" applyNumberFormat="1" applyFont="1" applyBorder="1" applyAlignment="1" applyProtection="1">
      <alignment horizontal="left" vertical="top"/>
    </xf>
    <xf numFmtId="164" fontId="5" fillId="0" borderId="1" xfId="0" applyNumberFormat="1" applyFont="1" applyBorder="1" applyAlignment="1" applyProtection="1">
      <alignment horizontal="right" vertical="top"/>
    </xf>
    <xf numFmtId="165" fontId="5" fillId="0" borderId="1" xfId="0" applyNumberFormat="1" applyFont="1" applyBorder="1" applyAlignment="1" applyProtection="1">
      <alignment horizontal="right" vertical="top"/>
    </xf>
    <xf numFmtId="165" fontId="5" fillId="0" borderId="13" xfId="0" applyNumberFormat="1" applyFont="1" applyBorder="1" applyAlignment="1" applyProtection="1">
      <alignment horizontal="right" vertical="top"/>
    </xf>
    <xf numFmtId="49" fontId="27" fillId="0" borderId="0" xfId="0" applyNumberFormat="1" applyFont="1" applyBorder="1" applyAlignment="1" applyProtection="1">
      <alignment vertical="top"/>
    </xf>
    <xf numFmtId="165" fontId="5" fillId="0" borderId="0" xfId="0" applyNumberFormat="1" applyFont="1" applyFill="1" applyBorder="1" applyAlignment="1" applyProtection="1">
      <alignment horizontal="right" vertical="top"/>
    </xf>
    <xf numFmtId="0" fontId="0" fillId="0" borderId="0" xfId="0" applyProtection="1"/>
    <xf numFmtId="0" fontId="0" fillId="0" borderId="0" xfId="0" applyBorder="1" applyProtection="1"/>
    <xf numFmtId="165" fontId="0" fillId="0" borderId="0" xfId="0" applyNumberFormat="1" applyAlignment="1" applyProtection="1">
      <alignment horizontal="right"/>
    </xf>
    <xf numFmtId="0" fontId="0" fillId="0" borderId="17" xfId="0" applyBorder="1" applyAlignment="1" applyProtection="1">
      <alignment vertical="top"/>
    </xf>
    <xf numFmtId="0" fontId="0" fillId="0" borderId="17" xfId="0" applyFont="1" applyBorder="1" applyAlignment="1" applyProtection="1">
      <alignment vertical="top" wrapText="1"/>
    </xf>
    <xf numFmtId="0" fontId="0" fillId="0" borderId="17" xfId="0" applyBorder="1" applyAlignment="1" applyProtection="1">
      <alignment vertical="top" wrapText="1"/>
    </xf>
    <xf numFmtId="0" fontId="0" fillId="0" borderId="0" xfId="0" applyFill="1" applyProtection="1"/>
    <xf numFmtId="0" fontId="0" fillId="3" borderId="4" xfId="0" applyFill="1" applyBorder="1" applyAlignment="1" applyProtection="1">
      <alignment horizontal="left" vertical="top"/>
    </xf>
    <xf numFmtId="0" fontId="1" fillId="3" borderId="4" xfId="0" applyFont="1" applyFill="1" applyBorder="1" applyAlignment="1" applyProtection="1">
      <alignment horizontal="left" vertical="top"/>
    </xf>
    <xf numFmtId="0" fontId="0" fillId="3" borderId="4" xfId="0" applyFill="1" applyBorder="1" applyAlignment="1" applyProtection="1">
      <alignment horizontal="left" vertical="top" wrapText="1"/>
    </xf>
    <xf numFmtId="0" fontId="0" fillId="3" borderId="4" xfId="0" applyFont="1" applyFill="1" applyBorder="1" applyAlignment="1" applyProtection="1">
      <alignment horizontal="left" vertical="top" wrapText="1"/>
    </xf>
    <xf numFmtId="0" fontId="0" fillId="3" borderId="4" xfId="0" applyFill="1" applyBorder="1" applyAlignment="1" applyProtection="1">
      <alignment horizontal="right" vertical="top"/>
    </xf>
    <xf numFmtId="165" fontId="0" fillId="3" borderId="4" xfId="0" applyNumberFormat="1" applyFill="1" applyBorder="1" applyAlignment="1" applyProtection="1">
      <alignment horizontal="right" vertical="top"/>
    </xf>
    <xf numFmtId="0" fontId="0" fillId="2" borderId="0" xfId="0" applyFill="1" applyBorder="1" applyAlignment="1" applyProtection="1">
      <alignment horizontal="left" vertical="top"/>
    </xf>
    <xf numFmtId="0" fontId="0" fillId="2" borderId="0" xfId="0" applyFill="1" applyBorder="1" applyAlignment="1" applyProtection="1">
      <alignment horizontal="left" vertical="top" wrapText="1"/>
    </xf>
    <xf numFmtId="0" fontId="0" fillId="2" borderId="0" xfId="0" applyFont="1" applyFill="1" applyBorder="1" applyAlignment="1" applyProtection="1">
      <alignment horizontal="left" vertical="top" wrapText="1"/>
    </xf>
    <xf numFmtId="0" fontId="0" fillId="2" borderId="0" xfId="0" applyFill="1" applyBorder="1" applyAlignment="1" applyProtection="1">
      <alignment horizontal="right" vertical="top"/>
    </xf>
    <xf numFmtId="165" fontId="0" fillId="2" borderId="0" xfId="0" applyNumberFormat="1" applyFill="1" applyBorder="1" applyAlignment="1" applyProtection="1">
      <alignment horizontal="right" vertical="top"/>
    </xf>
    <xf numFmtId="0" fontId="0" fillId="0" borderId="0" xfId="0" applyBorder="1" applyAlignment="1" applyProtection="1">
      <alignment horizontal="left" vertical="top"/>
    </xf>
    <xf numFmtId="0" fontId="0" fillId="0" borderId="0" xfId="0" applyAlignment="1" applyProtection="1">
      <alignment wrapText="1"/>
    </xf>
    <xf numFmtId="0" fontId="0" fillId="0" borderId="0" xfId="0" applyFont="1" applyBorder="1" applyAlignment="1" applyProtection="1">
      <alignment vertical="top" wrapText="1"/>
    </xf>
    <xf numFmtId="0" fontId="3" fillId="0" borderId="0" xfId="0" applyFont="1" applyBorder="1" applyAlignment="1" applyProtection="1">
      <alignment vertical="top" wrapText="1"/>
    </xf>
    <xf numFmtId="0" fontId="0" fillId="0" borderId="0" xfId="0" applyFill="1" applyAlignment="1" applyProtection="1">
      <alignment wrapText="1"/>
    </xf>
    <xf numFmtId="0" fontId="2" fillId="0" borderId="0" xfId="0" applyFont="1" applyFill="1" applyBorder="1" applyAlignment="1" applyProtection="1">
      <alignment vertical="top" wrapText="1"/>
    </xf>
    <xf numFmtId="0" fontId="0" fillId="0" borderId="1" xfId="0" applyBorder="1" applyProtection="1"/>
    <xf numFmtId="0" fontId="0" fillId="0" borderId="1" xfId="0" applyBorder="1" applyAlignment="1" applyProtection="1">
      <alignment wrapText="1"/>
    </xf>
    <xf numFmtId="0" fontId="0" fillId="0" borderId="1" xfId="0" applyFill="1" applyBorder="1" applyProtection="1"/>
    <xf numFmtId="1" fontId="3" fillId="0" borderId="0" xfId="0" applyNumberFormat="1" applyFont="1" applyFill="1" applyBorder="1" applyAlignment="1" applyProtection="1">
      <alignment horizontal="center" vertical="top"/>
    </xf>
    <xf numFmtId="0" fontId="3" fillId="0" borderId="0" xfId="9" applyFont="1" applyAlignment="1" applyProtection="1">
      <alignment vertical="top" wrapText="1"/>
    </xf>
    <xf numFmtId="1" fontId="3" fillId="0" borderId="1" xfId="0" applyNumberFormat="1" applyFont="1" applyFill="1" applyBorder="1" applyAlignment="1" applyProtection="1">
      <alignment horizontal="center" vertical="top"/>
    </xf>
    <xf numFmtId="0" fontId="2" fillId="0" borderId="1" xfId="0" applyFont="1" applyFill="1" applyBorder="1" applyAlignment="1" applyProtection="1">
      <alignment vertical="top" wrapText="1"/>
    </xf>
    <xf numFmtId="0" fontId="3" fillId="0" borderId="0" xfId="0" applyFont="1" applyFill="1" applyBorder="1" applyAlignment="1" applyProtection="1">
      <alignment horizontal="left" vertical="top" wrapText="1"/>
    </xf>
    <xf numFmtId="0" fontId="3" fillId="0" borderId="1" xfId="0" applyFont="1" applyFill="1" applyBorder="1" applyAlignment="1" applyProtection="1">
      <alignment horizontal="left" vertical="top" wrapText="1"/>
    </xf>
    <xf numFmtId="17" fontId="0" fillId="0" borderId="0" xfId="0" applyNumberFormat="1" applyProtection="1"/>
    <xf numFmtId="16" fontId="0" fillId="0" borderId="0" xfId="0" applyNumberFormat="1" applyProtection="1"/>
    <xf numFmtId="0" fontId="0" fillId="0" borderId="0" xfId="0" applyAlignment="1" applyProtection="1">
      <alignment horizontal="left"/>
    </xf>
    <xf numFmtId="0" fontId="0" fillId="0" borderId="0" xfId="0" applyFill="1" applyBorder="1" applyProtection="1"/>
    <xf numFmtId="0" fontId="0" fillId="0" borderId="0" xfId="0" applyFill="1" applyBorder="1" applyAlignment="1" applyProtection="1">
      <alignment wrapText="1"/>
    </xf>
    <xf numFmtId="0" fontId="3" fillId="0" borderId="1" xfId="11" applyFont="1" applyBorder="1" applyAlignment="1" applyProtection="1">
      <alignment vertical="top" wrapText="1"/>
    </xf>
    <xf numFmtId="0" fontId="3" fillId="0" borderId="0" xfId="0" applyFont="1" applyFill="1" applyBorder="1" applyAlignment="1" applyProtection="1">
      <alignment vertical="top" wrapText="1"/>
    </xf>
    <xf numFmtId="0" fontId="3" fillId="0" borderId="1" xfId="0" applyFont="1" applyFill="1" applyBorder="1" applyAlignment="1" applyProtection="1">
      <alignment vertical="top" wrapText="1"/>
    </xf>
    <xf numFmtId="0" fontId="0" fillId="0" borderId="1" xfId="0" applyFont="1" applyBorder="1" applyAlignment="1" applyProtection="1">
      <alignment vertical="top" wrapText="1"/>
    </xf>
    <xf numFmtId="0" fontId="0" fillId="0" borderId="0" xfId="0" applyFont="1" applyFill="1" applyAlignment="1" applyProtection="1">
      <alignment vertical="top" wrapText="1"/>
    </xf>
    <xf numFmtId="0" fontId="0" fillId="0" borderId="1" xfId="0" applyFill="1" applyBorder="1" applyAlignment="1" applyProtection="1">
      <alignment wrapText="1"/>
    </xf>
    <xf numFmtId="0" fontId="0" fillId="0" borderId="1" xfId="0" applyFont="1" applyFill="1" applyBorder="1" applyAlignment="1" applyProtection="1">
      <alignment vertical="top" wrapText="1"/>
    </xf>
    <xf numFmtId="165" fontId="0" fillId="10" borderId="0" xfId="0" applyNumberFormat="1" applyFill="1" applyAlignment="1" applyProtection="1">
      <alignment horizontal="right"/>
      <protection locked="0"/>
    </xf>
    <xf numFmtId="165" fontId="0" fillId="10" borderId="0" xfId="0" applyNumberFormat="1" applyFill="1" applyAlignment="1" applyProtection="1">
      <alignment horizontal="right" wrapText="1"/>
      <protection locked="0"/>
    </xf>
    <xf numFmtId="49" fontId="2" fillId="0" borderId="0" xfId="0" applyNumberFormat="1" applyFont="1" applyAlignment="1" applyProtection="1">
      <alignment vertical="top"/>
    </xf>
    <xf numFmtId="0" fontId="2" fillId="0" borderId="0" xfId="0" applyFont="1" applyAlignment="1" applyProtection="1">
      <alignment horizontal="left" vertical="top"/>
    </xf>
    <xf numFmtId="4" fontId="2" fillId="0" borderId="0" xfId="0" applyNumberFormat="1" applyFont="1" applyAlignment="1" applyProtection="1">
      <alignment horizontal="left" vertical="top"/>
    </xf>
    <xf numFmtId="164" fontId="2" fillId="0" borderId="0" xfId="0" applyNumberFormat="1" applyFont="1" applyAlignment="1" applyProtection="1">
      <alignment horizontal="center" vertical="top"/>
    </xf>
    <xf numFmtId="166" fontId="2" fillId="0" borderId="0" xfId="0" applyNumberFormat="1" applyFont="1" applyAlignment="1" applyProtection="1">
      <alignment horizontal="right" vertical="top"/>
    </xf>
    <xf numFmtId="167" fontId="2" fillId="0" borderId="0" xfId="0" applyNumberFormat="1" applyFont="1" applyAlignment="1" applyProtection="1">
      <alignment horizontal="right" vertical="top"/>
    </xf>
    <xf numFmtId="165" fontId="3" fillId="0" borderId="0" xfId="0" applyNumberFormat="1" applyFont="1" applyAlignment="1" applyProtection="1">
      <alignment horizontal="right" vertical="top" wrapText="1"/>
    </xf>
    <xf numFmtId="49" fontId="3" fillId="0" borderId="0" xfId="0" applyNumberFormat="1" applyFont="1" applyAlignment="1" applyProtection="1">
      <alignment vertical="top"/>
    </xf>
    <xf numFmtId="49" fontId="3" fillId="0" borderId="5" xfId="0" applyNumberFormat="1" applyFont="1" applyBorder="1" applyAlignment="1" applyProtection="1">
      <alignment vertical="top"/>
    </xf>
    <xf numFmtId="0" fontId="2" fillId="0" borderId="6" xfId="0" applyFont="1" applyBorder="1" applyAlignment="1" applyProtection="1">
      <alignment horizontal="left" vertical="top"/>
    </xf>
    <xf numFmtId="0" fontId="2" fillId="0" borderId="6" xfId="0" applyFont="1" applyBorder="1" applyAlignment="1" applyProtection="1">
      <alignment horizontal="center" vertical="top"/>
    </xf>
    <xf numFmtId="4" fontId="2" fillId="0" borderId="6" xfId="0" applyNumberFormat="1" applyFont="1" applyBorder="1" applyAlignment="1" applyProtection="1">
      <alignment horizontal="left" vertical="top"/>
    </xf>
    <xf numFmtId="164" fontId="2" fillId="0" borderId="6" xfId="0" applyNumberFormat="1" applyFont="1" applyBorder="1" applyAlignment="1" applyProtection="1">
      <alignment horizontal="center" vertical="top"/>
    </xf>
    <xf numFmtId="164" fontId="2" fillId="0" borderId="6" xfId="0" applyNumberFormat="1" applyFont="1" applyBorder="1" applyAlignment="1" applyProtection="1">
      <alignment horizontal="right" vertical="top"/>
    </xf>
    <xf numFmtId="165" fontId="2" fillId="0" borderId="7" xfId="0" applyNumberFormat="1" applyFont="1" applyBorder="1" applyAlignment="1" applyProtection="1">
      <alignment horizontal="right" vertical="top"/>
    </xf>
    <xf numFmtId="0" fontId="3" fillId="0" borderId="0" xfId="0" applyFont="1" applyAlignment="1" applyProtection="1">
      <alignment vertical="top"/>
    </xf>
    <xf numFmtId="49" fontId="3" fillId="0" borderId="8" xfId="0" applyNumberFormat="1" applyFont="1" applyBorder="1" applyAlignment="1" applyProtection="1">
      <alignment vertical="top"/>
    </xf>
    <xf numFmtId="0" fontId="2" fillId="0" borderId="0" xfId="0" applyFont="1" applyAlignment="1" applyProtection="1">
      <alignment horizontal="center" vertical="top"/>
    </xf>
    <xf numFmtId="164" fontId="2" fillId="0" borderId="0" xfId="0" applyNumberFormat="1" applyFont="1" applyAlignment="1" applyProtection="1">
      <alignment horizontal="right" vertical="top"/>
    </xf>
    <xf numFmtId="165" fontId="2" fillId="0" borderId="9" xfId="0" applyNumberFormat="1" applyFont="1" applyBorder="1" applyAlignment="1" applyProtection="1">
      <alignment horizontal="right" vertical="top"/>
    </xf>
    <xf numFmtId="49" fontId="2" fillId="4" borderId="10" xfId="0" applyNumberFormat="1" applyFont="1" applyFill="1" applyBorder="1" applyAlignment="1" applyProtection="1">
      <alignment vertical="top"/>
    </xf>
    <xf numFmtId="0" fontId="2" fillId="4" borderId="4" xfId="0" applyFont="1" applyFill="1" applyBorder="1" applyAlignment="1" applyProtection="1">
      <alignment horizontal="left" vertical="top"/>
    </xf>
    <xf numFmtId="0" fontId="2" fillId="4" borderId="4" xfId="0" applyFont="1" applyFill="1" applyBorder="1" applyAlignment="1" applyProtection="1">
      <alignment horizontal="center" vertical="top"/>
    </xf>
    <xf numFmtId="4" fontId="2" fillId="4" borderId="4" xfId="0" applyNumberFormat="1" applyFont="1" applyFill="1" applyBorder="1" applyAlignment="1" applyProtection="1">
      <alignment horizontal="left" vertical="top"/>
    </xf>
    <xf numFmtId="164" fontId="2" fillId="4" borderId="4" xfId="0" applyNumberFormat="1" applyFont="1" applyFill="1" applyBorder="1" applyAlignment="1" applyProtection="1">
      <alignment horizontal="center" vertical="top"/>
    </xf>
    <xf numFmtId="164" fontId="2" fillId="4" borderId="4" xfId="0" applyNumberFormat="1" applyFont="1" applyFill="1" applyBorder="1" applyAlignment="1" applyProtection="1">
      <alignment horizontal="right" vertical="top"/>
    </xf>
    <xf numFmtId="165" fontId="2" fillId="4" borderId="11" xfId="0" applyNumberFormat="1" applyFont="1" applyFill="1" applyBorder="1" applyAlignment="1" applyProtection="1">
      <alignment horizontal="right" vertical="top"/>
    </xf>
    <xf numFmtId="49" fontId="2" fillId="0" borderId="8" xfId="0" applyNumberFormat="1" applyFont="1" applyBorder="1" applyAlignment="1" applyProtection="1">
      <alignment vertical="top"/>
    </xf>
    <xf numFmtId="165" fontId="3" fillId="0" borderId="9" xfId="0" applyNumberFormat="1" applyFont="1" applyBorder="1" applyAlignment="1" applyProtection="1">
      <alignment horizontal="right" vertical="top"/>
    </xf>
    <xf numFmtId="4" fontId="3" fillId="4" borderId="4" xfId="0" applyNumberFormat="1" applyFont="1" applyFill="1" applyBorder="1" applyAlignment="1" applyProtection="1">
      <alignment horizontal="left" vertical="top"/>
    </xf>
    <xf numFmtId="164" fontId="3" fillId="4" borderId="4" xfId="0" applyNumberFormat="1" applyFont="1" applyFill="1" applyBorder="1" applyAlignment="1" applyProtection="1">
      <alignment horizontal="center" vertical="top"/>
    </xf>
    <xf numFmtId="164" fontId="3" fillId="4" borderId="4" xfId="0" applyNumberFormat="1" applyFont="1" applyFill="1" applyBorder="1" applyAlignment="1" applyProtection="1">
      <alignment horizontal="right" vertical="top"/>
    </xf>
    <xf numFmtId="49" fontId="2" fillId="0" borderId="12" xfId="0" applyNumberFormat="1" applyFont="1" applyBorder="1" applyAlignment="1" applyProtection="1">
      <alignment vertical="top"/>
    </xf>
    <xf numFmtId="0" fontId="3" fillId="0" borderId="1" xfId="0" applyFont="1" applyBorder="1" applyAlignment="1" applyProtection="1">
      <alignment horizontal="left" vertical="top"/>
    </xf>
    <xf numFmtId="0" fontId="3" fillId="0" borderId="1" xfId="0" applyFont="1" applyBorder="1" applyAlignment="1" applyProtection="1">
      <alignment horizontal="center" vertical="top"/>
    </xf>
    <xf numFmtId="4" fontId="3" fillId="0" borderId="1" xfId="0" applyNumberFormat="1" applyFont="1" applyBorder="1" applyAlignment="1" applyProtection="1">
      <alignment horizontal="left" vertical="top"/>
    </xf>
    <xf numFmtId="164" fontId="3" fillId="0" borderId="1" xfId="0" applyNumberFormat="1" applyFont="1" applyBorder="1" applyAlignment="1" applyProtection="1">
      <alignment horizontal="center" vertical="top"/>
    </xf>
    <xf numFmtId="164" fontId="3" fillId="0" borderId="1" xfId="0" applyNumberFormat="1" applyFont="1" applyBorder="1" applyAlignment="1" applyProtection="1">
      <alignment horizontal="right" vertical="top"/>
    </xf>
    <xf numFmtId="165" fontId="3" fillId="0" borderId="13" xfId="0" applyNumberFormat="1" applyFont="1" applyBorder="1" applyAlignment="1" applyProtection="1">
      <alignment horizontal="right" vertical="top"/>
    </xf>
    <xf numFmtId="0" fontId="3" fillId="0" borderId="0" xfId="0" applyFont="1" applyAlignment="1" applyProtection="1">
      <alignment wrapText="1"/>
    </xf>
    <xf numFmtId="0" fontId="3" fillId="0" borderId="0" xfId="0" applyFont="1" applyAlignment="1" applyProtection="1">
      <alignment horizontal="left" vertical="top"/>
    </xf>
    <xf numFmtId="0" fontId="3" fillId="0" borderId="0" xfId="0" applyFont="1" applyAlignment="1" applyProtection="1">
      <alignment horizontal="center" vertical="top"/>
    </xf>
    <xf numFmtId="0" fontId="3" fillId="0" borderId="0" xfId="0" applyFont="1" applyAlignment="1" applyProtection="1">
      <alignment horizontal="right" vertical="top"/>
    </xf>
    <xf numFmtId="165" fontId="3" fillId="0" borderId="0" xfId="0" applyNumberFormat="1" applyFont="1" applyAlignment="1" applyProtection="1">
      <alignment horizontal="right" vertical="top"/>
    </xf>
    <xf numFmtId="0" fontId="3" fillId="6" borderId="14" xfId="0" applyFont="1" applyFill="1" applyBorder="1" applyAlignment="1" applyProtection="1">
      <alignment vertical="top"/>
    </xf>
    <xf numFmtId="0" fontId="3" fillId="6" borderId="15" xfId="0" applyFont="1" applyFill="1" applyBorder="1" applyAlignment="1" applyProtection="1">
      <alignment vertical="top" wrapText="1"/>
    </xf>
    <xf numFmtId="0" fontId="3" fillId="3" borderId="4" xfId="0" applyFont="1" applyFill="1" applyBorder="1" applyAlignment="1" applyProtection="1">
      <alignment horizontal="left" vertical="top"/>
    </xf>
    <xf numFmtId="0" fontId="2" fillId="3" borderId="4" xfId="0" applyFont="1" applyFill="1" applyBorder="1" applyAlignment="1" applyProtection="1">
      <alignment horizontal="left" vertical="top"/>
    </xf>
    <xf numFmtId="0" fontId="3" fillId="3" borderId="4" xfId="0" applyFont="1" applyFill="1" applyBorder="1" applyAlignment="1" applyProtection="1">
      <alignment horizontal="center" vertical="top"/>
    </xf>
    <xf numFmtId="0" fontId="3" fillId="3" borderId="4" xfId="0" applyFont="1" applyFill="1" applyBorder="1" applyAlignment="1" applyProtection="1">
      <alignment horizontal="right" vertical="top"/>
    </xf>
    <xf numFmtId="165" fontId="3" fillId="3" borderId="4" xfId="0" applyNumberFormat="1" applyFont="1" applyFill="1" applyBorder="1" applyAlignment="1" applyProtection="1">
      <alignment horizontal="right" vertical="top"/>
    </xf>
    <xf numFmtId="0" fontId="3" fillId="2" borderId="0" xfId="0" applyFont="1" applyFill="1" applyAlignment="1" applyProtection="1">
      <alignment horizontal="left" vertical="top"/>
    </xf>
    <xf numFmtId="0" fontId="3" fillId="2" borderId="0" xfId="0" applyFont="1" applyFill="1" applyAlignment="1" applyProtection="1">
      <alignment horizontal="center" vertical="top"/>
    </xf>
    <xf numFmtId="0" fontId="3" fillId="2" borderId="0" xfId="0" applyFont="1" applyFill="1" applyAlignment="1" applyProtection="1">
      <alignment horizontal="right" vertical="top"/>
    </xf>
    <xf numFmtId="165" fontId="3" fillId="2" borderId="0" xfId="0" applyNumberFormat="1" applyFont="1" applyFill="1" applyAlignment="1" applyProtection="1">
      <alignment horizontal="right" vertical="top"/>
    </xf>
    <xf numFmtId="0" fontId="3" fillId="0" borderId="0" xfId="0" applyFont="1" applyAlignment="1" applyProtection="1">
      <alignment horizontal="center" vertical="top" wrapText="1"/>
    </xf>
    <xf numFmtId="0" fontId="3" fillId="0" borderId="0" xfId="0" applyFont="1" applyAlignment="1" applyProtection="1">
      <alignment horizontal="right" vertical="top" wrapText="1"/>
    </xf>
    <xf numFmtId="44" fontId="3" fillId="0" borderId="0" xfId="1" applyFont="1" applyFill="1" applyAlignment="1" applyProtection="1">
      <alignment horizontal="left" vertical="top" wrapText="1"/>
    </xf>
    <xf numFmtId="0" fontId="3" fillId="0" borderId="0" xfId="0" applyFont="1" applyFill="1" applyAlignment="1" applyProtection="1">
      <alignment horizontal="right" vertical="top" wrapText="1"/>
    </xf>
    <xf numFmtId="165" fontId="3" fillId="0" borderId="0" xfId="0" applyNumberFormat="1" applyFont="1" applyFill="1" applyAlignment="1" applyProtection="1">
      <alignment horizontal="right" vertical="top" wrapText="1"/>
    </xf>
    <xf numFmtId="0" fontId="29" fillId="0" borderId="0" xfId="15" applyFont="1" applyFill="1" applyAlignment="1" applyProtection="1">
      <alignment horizontal="left"/>
    </xf>
    <xf numFmtId="0" fontId="3" fillId="0" borderId="0" xfId="0" applyFont="1" applyFill="1" applyAlignment="1" applyProtection="1">
      <alignment horizontal="left" vertical="top"/>
    </xf>
    <xf numFmtId="0" fontId="3" fillId="0" borderId="0" xfId="0" applyFont="1" applyFill="1" applyAlignment="1" applyProtection="1">
      <alignment horizontal="center" vertical="top"/>
    </xf>
    <xf numFmtId="0" fontId="3" fillId="0" borderId="0" xfId="0" applyFont="1" applyFill="1" applyAlignment="1" applyProtection="1">
      <alignment horizontal="right" vertical="top"/>
    </xf>
    <xf numFmtId="165" fontId="3" fillId="0" borderId="0" xfId="0" applyNumberFormat="1" applyFont="1" applyFill="1" applyAlignment="1" applyProtection="1">
      <alignment horizontal="right" vertical="top"/>
    </xf>
    <xf numFmtId="17" fontId="3" fillId="0" borderId="0" xfId="0" applyNumberFormat="1" applyFont="1" applyFill="1" applyAlignment="1" applyProtection="1">
      <alignment horizontal="left" vertical="top"/>
    </xf>
    <xf numFmtId="0" fontId="3" fillId="0" borderId="3" xfId="0" applyFont="1" applyFill="1" applyBorder="1" applyAlignment="1" applyProtection="1">
      <alignment horizontal="left" vertical="top"/>
    </xf>
    <xf numFmtId="0" fontId="3" fillId="0" borderId="3" xfId="0" applyFont="1" applyFill="1" applyBorder="1" applyAlignment="1" applyProtection="1">
      <alignment horizontal="left" vertical="top" wrapText="1"/>
    </xf>
    <xf numFmtId="0" fontId="3" fillId="0" borderId="3" xfId="0" applyFont="1" applyFill="1" applyBorder="1" applyAlignment="1" applyProtection="1">
      <alignment horizontal="center" vertical="top" wrapText="1"/>
    </xf>
    <xf numFmtId="0" fontId="3" fillId="0" borderId="3" xfId="0" applyFont="1" applyFill="1" applyBorder="1" applyAlignment="1" applyProtection="1">
      <alignment horizontal="right" vertical="top" wrapText="1"/>
    </xf>
    <xf numFmtId="0" fontId="3" fillId="0" borderId="0" xfId="0" applyFont="1" applyProtection="1"/>
    <xf numFmtId="49" fontId="3" fillId="0" borderId="0" xfId="0" applyNumberFormat="1" applyFont="1" applyProtection="1"/>
    <xf numFmtId="4" fontId="3" fillId="0" borderId="0" xfId="0" applyNumberFormat="1" applyFont="1" applyProtection="1"/>
    <xf numFmtId="164" fontId="3" fillId="0" borderId="0" xfId="0" applyNumberFormat="1" applyFont="1" applyAlignment="1" applyProtection="1">
      <alignment horizontal="center" vertical="top"/>
    </xf>
    <xf numFmtId="164" fontId="3" fillId="0" borderId="0" xfId="0" applyNumberFormat="1" applyFont="1" applyAlignment="1" applyProtection="1">
      <alignment vertical="top"/>
    </xf>
    <xf numFmtId="49" fontId="3" fillId="0" borderId="3" xfId="0" applyNumberFormat="1" applyFont="1" applyBorder="1" applyAlignment="1" applyProtection="1">
      <alignment vertical="top"/>
    </xf>
    <xf numFmtId="49" fontId="3" fillId="0" borderId="3" xfId="0" applyNumberFormat="1" applyFont="1" applyBorder="1" applyAlignment="1" applyProtection="1">
      <alignment vertical="top" wrapText="1"/>
    </xf>
    <xf numFmtId="0" fontId="3" fillId="0" borderId="3" xfId="0" applyFont="1" applyBorder="1" applyAlignment="1" applyProtection="1">
      <alignment horizontal="justify" vertical="top" wrapText="1"/>
    </xf>
    <xf numFmtId="0" fontId="2" fillId="0" borderId="3" xfId="0" applyNumberFormat="1" applyFont="1" applyFill="1" applyBorder="1" applyAlignment="1" applyProtection="1">
      <alignment horizontal="justify" vertical="top" wrapText="1"/>
    </xf>
    <xf numFmtId="0" fontId="5" fillId="0" borderId="3" xfId="16" applyFont="1" applyBorder="1" applyAlignment="1" applyProtection="1">
      <alignment horizontal="center" vertical="top"/>
    </xf>
    <xf numFmtId="0" fontId="5" fillId="0" borderId="3" xfId="16" applyFont="1" applyBorder="1" applyAlignment="1" applyProtection="1">
      <alignment horizontal="right" vertical="top"/>
    </xf>
    <xf numFmtId="172" fontId="5" fillId="0" borderId="3" xfId="16" applyNumberFormat="1" applyFont="1" applyBorder="1" applyAlignment="1" applyProtection="1">
      <alignment horizontal="right" vertical="top"/>
    </xf>
    <xf numFmtId="0" fontId="5" fillId="0" borderId="0" xfId="0" applyFont="1" applyAlignment="1" applyProtection="1">
      <alignment horizontal="center" vertical="top"/>
    </xf>
    <xf numFmtId="3" fontId="5" fillId="0" borderId="0" xfId="0" applyNumberFormat="1" applyFont="1" applyAlignment="1" applyProtection="1">
      <alignment horizontal="center" vertical="top"/>
    </xf>
    <xf numFmtId="164" fontId="5" fillId="0" borderId="0" xfId="0" applyNumberFormat="1" applyFont="1" applyAlignment="1" applyProtection="1">
      <alignment vertical="top"/>
    </xf>
    <xf numFmtId="0" fontId="5" fillId="0" borderId="0" xfId="0" applyFont="1" applyProtection="1"/>
    <xf numFmtId="0" fontId="5" fillId="0" borderId="0" xfId="0" applyFont="1" applyAlignment="1" applyProtection="1">
      <alignment wrapText="1"/>
    </xf>
    <xf numFmtId="0" fontId="5" fillId="0" borderId="0" xfId="0" applyFont="1" applyAlignment="1" applyProtection="1">
      <alignment horizontal="left" vertical="top"/>
    </xf>
    <xf numFmtId="4" fontId="5" fillId="0" borderId="0" xfId="0" applyNumberFormat="1" applyFont="1" applyAlignment="1" applyProtection="1">
      <alignment horizontal="center" vertical="top"/>
    </xf>
    <xf numFmtId="49" fontId="3" fillId="0" borderId="0" xfId="16" applyNumberFormat="1" applyFont="1" applyAlignment="1" applyProtection="1">
      <alignment horizontal="left" vertical="top"/>
    </xf>
    <xf numFmtId="0" fontId="6" fillId="0" borderId="0" xfId="16" applyFont="1" applyAlignment="1" applyProtection="1">
      <alignment vertical="top" wrapText="1"/>
    </xf>
    <xf numFmtId="0" fontId="5" fillId="0" borderId="0" xfId="16" applyFont="1" applyAlignment="1" applyProtection="1">
      <alignment horizontal="center" vertical="top"/>
    </xf>
    <xf numFmtId="172" fontId="5" fillId="0" borderId="0" xfId="16" applyNumberFormat="1" applyFont="1" applyAlignment="1" applyProtection="1">
      <alignment horizontal="right" vertical="top"/>
    </xf>
    <xf numFmtId="49" fontId="2" fillId="0" borderId="0" xfId="16" applyNumberFormat="1" applyFont="1" applyAlignment="1" applyProtection="1">
      <alignment horizontal="left" vertical="top"/>
    </xf>
    <xf numFmtId="0" fontId="2" fillId="0" borderId="0" xfId="16" applyFont="1" applyAlignment="1" applyProtection="1">
      <alignment vertical="top" wrapText="1"/>
    </xf>
    <xf numFmtId="0" fontId="3" fillId="0" borderId="0" xfId="16" applyFont="1" applyAlignment="1" applyProtection="1">
      <alignment vertical="top" wrapText="1"/>
    </xf>
    <xf numFmtId="172" fontId="3" fillId="0" borderId="0" xfId="16" applyNumberFormat="1" applyFont="1" applyAlignment="1" applyProtection="1">
      <alignment horizontal="right" vertical="top"/>
    </xf>
    <xf numFmtId="49" fontId="3" fillId="0" borderId="0" xfId="16" applyNumberFormat="1" applyFont="1" applyAlignment="1" applyProtection="1">
      <alignment horizontal="center" vertical="top"/>
    </xf>
    <xf numFmtId="49" fontId="2" fillId="0" borderId="0" xfId="16" applyNumberFormat="1" applyFont="1" applyAlignment="1" applyProtection="1">
      <alignment horizontal="center" vertical="top"/>
    </xf>
    <xf numFmtId="0" fontId="3" fillId="0" borderId="0" xfId="16" applyFont="1" applyAlignment="1" applyProtection="1">
      <alignment horizontal="center" vertical="top"/>
    </xf>
    <xf numFmtId="0" fontId="3" fillId="0" borderId="0" xfId="16" applyFont="1" applyAlignment="1" applyProtection="1">
      <alignment horizontal="right" vertical="top"/>
    </xf>
    <xf numFmtId="0" fontId="5" fillId="0" borderId="0" xfId="16" applyFont="1" applyAlignment="1" applyProtection="1">
      <alignment vertical="top" wrapText="1"/>
    </xf>
    <xf numFmtId="0" fontId="5" fillId="0" borderId="0" xfId="16" applyFont="1" applyAlignment="1" applyProtection="1">
      <alignment horizontal="right" vertical="top"/>
    </xf>
    <xf numFmtId="0" fontId="2" fillId="0" borderId="0" xfId="16" applyFont="1" applyAlignment="1" applyProtection="1">
      <alignment horizontal="left" vertical="top" wrapText="1"/>
    </xf>
    <xf numFmtId="0" fontId="3" fillId="0" borderId="0" xfId="16" quotePrefix="1" applyFont="1" applyAlignment="1" applyProtection="1">
      <alignment vertical="top" wrapText="1"/>
    </xf>
    <xf numFmtId="0" fontId="3" fillId="0" borderId="3" xfId="8" applyFont="1" applyBorder="1" applyAlignment="1" applyProtection="1">
      <alignment horizontal="left" vertical="top" wrapText="1"/>
    </xf>
    <xf numFmtId="0" fontId="3" fillId="0" borderId="3" xfId="16" applyFont="1" applyBorder="1" applyAlignment="1" applyProtection="1">
      <alignment horizontal="center" vertical="top"/>
    </xf>
    <xf numFmtId="0" fontId="3" fillId="0" borderId="3" xfId="16" applyFont="1" applyBorder="1" applyAlignment="1" applyProtection="1">
      <alignment horizontal="right" vertical="top"/>
    </xf>
    <xf numFmtId="172" fontId="3" fillId="0" borderId="3" xfId="16" applyNumberFormat="1" applyFont="1" applyBorder="1" applyAlignment="1" applyProtection="1">
      <alignment horizontal="right" vertical="top"/>
    </xf>
    <xf numFmtId="0" fontId="3" fillId="0" borderId="0" xfId="8" applyFont="1" applyAlignment="1" applyProtection="1">
      <alignment horizontal="left" vertical="top" wrapText="1"/>
    </xf>
    <xf numFmtId="49" fontId="3" fillId="0" borderId="0" xfId="8" applyNumberFormat="1" applyFont="1" applyAlignment="1" applyProtection="1">
      <alignment horizontal="left" vertical="top" wrapText="1"/>
    </xf>
    <xf numFmtId="0" fontId="3" fillId="0" borderId="0" xfId="8" applyFont="1" applyAlignment="1" applyProtection="1">
      <alignment vertical="top" wrapText="1"/>
    </xf>
    <xf numFmtId="0" fontId="2" fillId="0" borderId="0" xfId="8" applyFont="1" applyAlignment="1" applyProtection="1">
      <alignment vertical="top" wrapText="1"/>
    </xf>
    <xf numFmtId="49" fontId="3" fillId="0" borderId="0" xfId="0" applyNumberFormat="1" applyFont="1" applyAlignment="1" applyProtection="1">
      <alignment horizontal="justify" vertical="top"/>
    </xf>
    <xf numFmtId="49" fontId="3" fillId="0" borderId="0" xfId="0" applyNumberFormat="1" applyFont="1" applyAlignment="1" applyProtection="1">
      <alignment horizontal="left" vertical="top"/>
    </xf>
    <xf numFmtId="49" fontId="2" fillId="0" borderId="0" xfId="0" applyNumberFormat="1" applyFont="1" applyAlignment="1" applyProtection="1">
      <alignment horizontal="left" vertical="top"/>
    </xf>
    <xf numFmtId="49" fontId="2" fillId="0" borderId="0" xfId="18" applyNumberFormat="1" applyFont="1" applyAlignment="1" applyProtection="1">
      <alignment horizontal="justify" vertical="top"/>
    </xf>
    <xf numFmtId="49" fontId="3" fillId="0" borderId="0" xfId="18" applyNumberFormat="1" applyFont="1" applyAlignment="1" applyProtection="1">
      <alignment horizontal="justify" vertical="top"/>
    </xf>
    <xf numFmtId="4" fontId="3" fillId="0" borderId="0" xfId="0" applyNumberFormat="1" applyFont="1" applyAlignment="1" applyProtection="1">
      <alignment vertical="top"/>
    </xf>
    <xf numFmtId="0" fontId="3" fillId="0" borderId="0" xfId="8" applyFont="1" applyProtection="1"/>
    <xf numFmtId="49" fontId="3" fillId="0" borderId="17" xfId="0" applyNumberFormat="1" applyFont="1" applyBorder="1" applyProtection="1"/>
    <xf numFmtId="0" fontId="3" fillId="0" borderId="17" xfId="8" applyFont="1" applyBorder="1" applyProtection="1"/>
    <xf numFmtId="0" fontId="3" fillId="0" borderId="17" xfId="0" applyFont="1" applyBorder="1" applyAlignment="1" applyProtection="1">
      <alignment horizontal="center" vertical="top"/>
    </xf>
    <xf numFmtId="4" fontId="3" fillId="0" borderId="17" xfId="0" applyNumberFormat="1" applyFont="1" applyBorder="1" applyProtection="1"/>
    <xf numFmtId="164" fontId="3" fillId="0" borderId="17" xfId="0" applyNumberFormat="1" applyFont="1" applyBorder="1" applyAlignment="1" applyProtection="1">
      <alignment vertical="top"/>
    </xf>
    <xf numFmtId="0" fontId="3" fillId="0" borderId="3" xfId="0" applyFont="1" applyBorder="1" applyAlignment="1" applyProtection="1">
      <alignment horizontal="left" vertical="top"/>
    </xf>
    <xf numFmtId="0" fontId="3" fillId="0" borderId="3" xfId="0" applyFont="1" applyBorder="1" applyAlignment="1" applyProtection="1">
      <alignment horizontal="left" vertical="top" wrapText="1"/>
    </xf>
    <xf numFmtId="0" fontId="3" fillId="0" borderId="3" xfId="0" applyFont="1" applyBorder="1" applyAlignment="1" applyProtection="1">
      <alignment horizontal="center" vertical="top" wrapText="1"/>
    </xf>
    <xf numFmtId="0" fontId="3" fillId="0" borderId="3" xfId="0" applyFont="1" applyBorder="1" applyAlignment="1" applyProtection="1">
      <alignment horizontal="right" vertical="top" wrapText="1"/>
    </xf>
    <xf numFmtId="165" fontId="3" fillId="0" borderId="3" xfId="0" applyNumberFormat="1" applyFont="1" applyBorder="1" applyAlignment="1" applyProtection="1">
      <alignment horizontal="right" vertical="top" wrapText="1"/>
    </xf>
    <xf numFmtId="0" fontId="3" fillId="2" borderId="3" xfId="0" applyFont="1" applyFill="1" applyBorder="1" applyAlignment="1" applyProtection="1">
      <alignment horizontal="left" vertical="top"/>
    </xf>
    <xf numFmtId="0" fontId="3" fillId="2" borderId="3" xfId="0" applyFont="1" applyFill="1" applyBorder="1" applyAlignment="1" applyProtection="1">
      <alignment horizontal="center" vertical="top"/>
    </xf>
    <xf numFmtId="0" fontId="3" fillId="2" borderId="3" xfId="0" applyFont="1" applyFill="1" applyBorder="1" applyAlignment="1" applyProtection="1">
      <alignment horizontal="right" vertical="top"/>
    </xf>
    <xf numFmtId="165" fontId="3" fillId="2" borderId="3" xfId="0" applyNumberFormat="1" applyFont="1" applyFill="1" applyBorder="1" applyAlignment="1" applyProtection="1">
      <alignment horizontal="right" vertical="top"/>
    </xf>
    <xf numFmtId="16" fontId="3" fillId="0" borderId="0" xfId="0" applyNumberFormat="1" applyFont="1" applyFill="1" applyAlignment="1" applyProtection="1">
      <alignment horizontal="left" vertical="top"/>
    </xf>
    <xf numFmtId="0" fontId="3" fillId="0" borderId="0" xfId="0" applyFont="1" applyFill="1" applyAlignment="1" applyProtection="1">
      <alignment wrapText="1"/>
    </xf>
    <xf numFmtId="0" fontId="3" fillId="0" borderId="0" xfId="0" applyFont="1" applyFill="1" applyAlignment="1" applyProtection="1">
      <alignment vertical="top" wrapText="1"/>
    </xf>
    <xf numFmtId="0" fontId="29" fillId="0" borderId="0" xfId="15" applyFont="1" applyFill="1" applyAlignment="1" applyProtection="1">
      <alignment horizontal="left" vertical="top" wrapText="1"/>
    </xf>
    <xf numFmtId="0" fontId="3" fillId="0" borderId="0" xfId="0" applyFont="1" applyFill="1" applyBorder="1" applyAlignment="1" applyProtection="1">
      <alignment horizontal="center" vertical="top" wrapText="1"/>
    </xf>
    <xf numFmtId="0" fontId="2" fillId="0" borderId="0" xfId="0" applyFont="1" applyFill="1" applyBorder="1" applyAlignment="1" applyProtection="1">
      <alignment horizontal="right" vertical="top" wrapText="1"/>
    </xf>
    <xf numFmtId="0" fontId="3" fillId="0" borderId="0" xfId="0" applyFont="1" applyFill="1" applyBorder="1" applyAlignment="1" applyProtection="1">
      <alignment horizontal="right" vertical="top" wrapText="1"/>
    </xf>
    <xf numFmtId="0" fontId="29" fillId="0" borderId="0" xfId="15" applyFont="1" applyFill="1" applyBorder="1" applyAlignment="1" applyProtection="1">
      <alignment horizontal="left" vertical="top" wrapText="1"/>
    </xf>
    <xf numFmtId="0" fontId="3" fillId="0" borderId="0" xfId="0" applyFont="1" applyBorder="1" applyAlignment="1" applyProtection="1">
      <alignment horizontal="left" vertical="top" wrapText="1"/>
    </xf>
    <xf numFmtId="0" fontId="29" fillId="0" borderId="0" xfId="15" applyFont="1" applyFill="1" applyProtection="1"/>
    <xf numFmtId="0" fontId="3" fillId="0" borderId="1" xfId="0" applyFont="1" applyFill="1" applyBorder="1" applyAlignment="1" applyProtection="1">
      <alignment horizontal="center" vertical="top" wrapText="1"/>
    </xf>
    <xf numFmtId="0" fontId="3" fillId="0" borderId="1" xfId="0" applyFont="1" applyFill="1" applyBorder="1" applyAlignment="1" applyProtection="1">
      <alignment horizontal="right" vertical="top" wrapText="1"/>
    </xf>
    <xf numFmtId="165" fontId="3" fillId="0" borderId="1" xfId="0" applyNumberFormat="1" applyFont="1" applyFill="1" applyBorder="1" applyAlignment="1" applyProtection="1">
      <alignment horizontal="right" vertical="top" wrapText="1"/>
    </xf>
    <xf numFmtId="0" fontId="3" fillId="0" borderId="0" xfId="16" applyFont="1" applyFill="1" applyAlignment="1" applyProtection="1">
      <alignment horizontal="center" vertical="top"/>
    </xf>
    <xf numFmtId="0" fontId="3" fillId="0" borderId="0" xfId="15" applyFont="1" applyFill="1" applyAlignment="1" applyProtection="1">
      <alignment horizontal="left" vertical="top" wrapText="1"/>
    </xf>
    <xf numFmtId="17" fontId="3" fillId="0" borderId="0" xfId="0" applyNumberFormat="1" applyFont="1" applyFill="1" applyAlignment="1" applyProtection="1">
      <alignment horizontal="left" vertical="top" wrapText="1"/>
    </xf>
    <xf numFmtId="0" fontId="3" fillId="0" borderId="4" xfId="0" applyFont="1" applyFill="1" applyBorder="1" applyAlignment="1" applyProtection="1">
      <alignment horizontal="left" vertical="top"/>
    </xf>
    <xf numFmtId="0" fontId="2" fillId="0" borderId="4" xfId="0" applyFont="1" applyFill="1" applyBorder="1" applyAlignment="1" applyProtection="1">
      <alignment horizontal="left" vertical="top"/>
    </xf>
    <xf numFmtId="0" fontId="3" fillId="0" borderId="4" xfId="0" applyFont="1" applyFill="1" applyBorder="1" applyAlignment="1" applyProtection="1">
      <alignment horizontal="center" vertical="top"/>
    </xf>
    <xf numFmtId="0" fontId="3" fillId="0" borderId="4" xfId="0" applyFont="1" applyFill="1" applyBorder="1" applyAlignment="1" applyProtection="1">
      <alignment horizontal="right" vertical="top"/>
    </xf>
    <xf numFmtId="165" fontId="3" fillId="0" borderId="4" xfId="0" applyNumberFormat="1" applyFont="1" applyFill="1" applyBorder="1" applyAlignment="1" applyProtection="1">
      <alignment horizontal="right" vertical="top"/>
    </xf>
    <xf numFmtId="0" fontId="2" fillId="0" borderId="0" xfId="0" applyFont="1" applyFill="1" applyAlignment="1" applyProtection="1">
      <alignment horizontal="left" vertical="top"/>
    </xf>
    <xf numFmtId="16" fontId="3" fillId="0" borderId="0" xfId="0" applyNumberFormat="1" applyFont="1" applyFill="1" applyAlignment="1" applyProtection="1">
      <alignment horizontal="left" vertical="top" wrapText="1"/>
    </xf>
    <xf numFmtId="0" fontId="29" fillId="0" borderId="0" xfId="15" applyFont="1" applyFill="1" applyAlignment="1" applyProtection="1">
      <alignment horizontal="left" vertical="top"/>
    </xf>
    <xf numFmtId="0" fontId="3" fillId="0" borderId="0" xfId="0" applyFont="1" applyFill="1" applyAlignment="1" applyProtection="1">
      <alignment vertical="top"/>
    </xf>
    <xf numFmtId="0" fontId="3" fillId="0" borderId="0" xfId="0" applyFont="1" applyFill="1" applyAlignment="1" applyProtection="1">
      <alignment vertical="center" wrapText="1"/>
    </xf>
    <xf numFmtId="165" fontId="3" fillId="10" borderId="0" xfId="0" applyNumberFormat="1" applyFont="1" applyFill="1" applyAlignment="1" applyProtection="1">
      <alignment horizontal="right" vertical="top" wrapText="1"/>
      <protection locked="0"/>
    </xf>
    <xf numFmtId="165" fontId="3" fillId="10" borderId="0" xfId="0" applyNumberFormat="1" applyFont="1" applyFill="1" applyAlignment="1" applyProtection="1">
      <alignment horizontal="right" vertical="top"/>
      <protection locked="0"/>
    </xf>
    <xf numFmtId="165" fontId="3" fillId="10" borderId="3" xfId="0" applyNumberFormat="1" applyFont="1" applyFill="1" applyBorder="1" applyAlignment="1" applyProtection="1">
      <alignment horizontal="right" vertical="top" wrapText="1"/>
      <protection locked="0"/>
    </xf>
    <xf numFmtId="0" fontId="3" fillId="10" borderId="0" xfId="0" applyFont="1" applyFill="1" applyProtection="1">
      <protection locked="0"/>
    </xf>
    <xf numFmtId="171" fontId="5" fillId="10" borderId="3" xfId="17" applyNumberFormat="1" applyFont="1" applyFill="1" applyBorder="1" applyAlignment="1" applyProtection="1">
      <alignment horizontal="right" vertical="top" wrapText="1"/>
      <protection locked="0"/>
    </xf>
    <xf numFmtId="164" fontId="5" fillId="10" borderId="0" xfId="0" applyNumberFormat="1" applyFont="1" applyFill="1" applyAlignment="1" applyProtection="1">
      <alignment vertical="top"/>
      <protection locked="0"/>
    </xf>
    <xf numFmtId="0" fontId="5" fillId="10" borderId="0" xfId="0" applyFont="1" applyFill="1" applyProtection="1">
      <protection locked="0"/>
    </xf>
    <xf numFmtId="172" fontId="5" fillId="10" borderId="0" xfId="16" applyNumberFormat="1" applyFont="1" applyFill="1" applyAlignment="1" applyProtection="1">
      <alignment horizontal="right" vertical="top"/>
      <protection locked="0"/>
    </xf>
    <xf numFmtId="171" fontId="3" fillId="10" borderId="0" xfId="17" applyNumberFormat="1" applyFont="1" applyFill="1" applyAlignment="1" applyProtection="1">
      <alignment horizontal="right" vertical="top" wrapText="1"/>
      <protection locked="0"/>
    </xf>
    <xf numFmtId="171" fontId="5" fillId="10" borderId="0" xfId="17" applyNumberFormat="1" applyFont="1" applyFill="1" applyBorder="1" applyAlignment="1" applyProtection="1">
      <alignment horizontal="right" vertical="top" wrapText="1"/>
      <protection locked="0"/>
    </xf>
    <xf numFmtId="171" fontId="3" fillId="10" borderId="3" xfId="17" applyNumberFormat="1" applyFont="1" applyFill="1" applyBorder="1" applyAlignment="1" applyProtection="1">
      <alignment horizontal="right" vertical="top" wrapText="1"/>
      <protection locked="0"/>
    </xf>
    <xf numFmtId="164" fontId="3" fillId="10" borderId="0" xfId="0" applyNumberFormat="1" applyFont="1" applyFill="1" applyAlignment="1" applyProtection="1">
      <alignment vertical="top"/>
      <protection locked="0"/>
    </xf>
    <xf numFmtId="164" fontId="3" fillId="10" borderId="17" xfId="0" applyNumberFormat="1" applyFont="1" applyFill="1" applyBorder="1" applyAlignment="1" applyProtection="1">
      <alignment vertical="top"/>
      <protection locked="0"/>
    </xf>
    <xf numFmtId="165" fontId="3" fillId="10" borderId="4" xfId="0" applyNumberFormat="1" applyFont="1" applyFill="1" applyBorder="1" applyAlignment="1" applyProtection="1">
      <alignment horizontal="right" vertical="top"/>
      <protection locked="0"/>
    </xf>
    <xf numFmtId="165" fontId="3" fillId="10" borderId="3" xfId="0" applyNumberFormat="1" applyFont="1" applyFill="1" applyBorder="1" applyAlignment="1" applyProtection="1">
      <alignment horizontal="right" vertical="top"/>
      <protection locked="0"/>
    </xf>
    <xf numFmtId="170" fontId="7" fillId="0" borderId="0" xfId="0" applyNumberFormat="1" applyFont="1" applyFill="1" applyAlignment="1" applyProtection="1">
      <alignment vertical="top"/>
    </xf>
    <xf numFmtId="170" fontId="5" fillId="0" borderId="0" xfId="0" applyNumberFormat="1" applyFont="1" applyFill="1" applyAlignment="1" applyProtection="1">
      <alignment vertical="top" wrapText="1"/>
    </xf>
    <xf numFmtId="170" fontId="6" fillId="0" borderId="6" xfId="0" applyNumberFormat="1" applyFont="1" applyBorder="1" applyAlignment="1" applyProtection="1">
      <alignment vertical="top"/>
    </xf>
    <xf numFmtId="170" fontId="6" fillId="0" borderId="7" xfId="0" applyNumberFormat="1" applyFont="1" applyBorder="1" applyAlignment="1" applyProtection="1">
      <alignment vertical="top"/>
    </xf>
    <xf numFmtId="0" fontId="6" fillId="0" borderId="0" xfId="0" applyFont="1" applyBorder="1" applyAlignment="1" applyProtection="1">
      <alignment vertical="top"/>
    </xf>
    <xf numFmtId="4" fontId="6" fillId="0" borderId="0" xfId="0" applyNumberFormat="1" applyFont="1" applyBorder="1" applyAlignment="1" applyProtection="1">
      <alignment vertical="top" wrapText="1"/>
    </xf>
    <xf numFmtId="164" fontId="6" fillId="0" borderId="0" xfId="0" applyNumberFormat="1" applyFont="1" applyBorder="1" applyAlignment="1" applyProtection="1">
      <alignment horizontal="center" vertical="top"/>
    </xf>
    <xf numFmtId="170" fontId="6" fillId="0" borderId="0" xfId="0" applyNumberFormat="1" applyFont="1" applyBorder="1" applyAlignment="1" applyProtection="1">
      <alignment vertical="top"/>
    </xf>
    <xf numFmtId="170" fontId="6" fillId="0" borderId="9" xfId="0" applyNumberFormat="1" applyFont="1" applyBorder="1" applyAlignment="1" applyProtection="1">
      <alignment vertical="top"/>
    </xf>
    <xf numFmtId="170" fontId="6" fillId="4" borderId="4" xfId="0" applyNumberFormat="1" applyFont="1" applyFill="1" applyBorder="1" applyAlignment="1" applyProtection="1">
      <alignment vertical="top"/>
    </xf>
    <xf numFmtId="170" fontId="6" fillId="4" borderId="11" xfId="0" applyNumberFormat="1" applyFont="1" applyFill="1" applyBorder="1" applyAlignment="1" applyProtection="1">
      <alignment vertical="top"/>
    </xf>
    <xf numFmtId="170" fontId="5" fillId="0" borderId="9" xfId="0" applyNumberFormat="1" applyFont="1" applyFill="1" applyBorder="1" applyAlignment="1" applyProtection="1">
      <alignment vertical="top"/>
    </xf>
    <xf numFmtId="170" fontId="8" fillId="4" borderId="4" xfId="0" applyNumberFormat="1" applyFont="1" applyFill="1" applyBorder="1" applyAlignment="1" applyProtection="1">
      <alignment vertical="top"/>
    </xf>
    <xf numFmtId="170" fontId="9" fillId="4" borderId="11" xfId="0" applyNumberFormat="1" applyFont="1" applyFill="1" applyBorder="1" applyAlignment="1" applyProtection="1">
      <alignment vertical="top"/>
    </xf>
    <xf numFmtId="170" fontId="5" fillId="0" borderId="1" xfId="0" applyNumberFormat="1" applyFont="1" applyBorder="1" applyAlignment="1" applyProtection="1">
      <alignment vertical="top"/>
    </xf>
    <xf numFmtId="170" fontId="5" fillId="0" borderId="13" xfId="0" applyNumberFormat="1" applyFont="1" applyBorder="1" applyAlignment="1" applyProtection="1">
      <alignment vertical="top"/>
    </xf>
    <xf numFmtId="0" fontId="0" fillId="0" borderId="0" xfId="0" applyFill="1" applyAlignment="1" applyProtection="1">
      <alignment vertical="top" wrapText="1"/>
    </xf>
    <xf numFmtId="0" fontId="1" fillId="0" borderId="0" xfId="0" applyFont="1" applyAlignment="1" applyProtection="1">
      <alignment horizontal="right" vertical="top"/>
    </xf>
    <xf numFmtId="170" fontId="1" fillId="0" borderId="0" xfId="0" applyNumberFormat="1" applyFont="1" applyAlignment="1" applyProtection="1">
      <alignment vertical="top"/>
    </xf>
    <xf numFmtId="170" fontId="0" fillId="3" borderId="4" xfId="0" applyNumberFormat="1" applyFill="1" applyBorder="1" applyAlignment="1" applyProtection="1">
      <alignment vertical="top"/>
    </xf>
    <xf numFmtId="0" fontId="0" fillId="2" borderId="0" xfId="0" applyFill="1" applyBorder="1" applyAlignment="1" applyProtection="1">
      <alignment vertical="top"/>
    </xf>
    <xf numFmtId="0" fontId="0" fillId="2" borderId="0" xfId="0" applyFill="1" applyBorder="1" applyAlignment="1" applyProtection="1">
      <alignment vertical="top" wrapText="1"/>
    </xf>
    <xf numFmtId="0" fontId="0" fillId="2" borderId="0" xfId="0" applyFill="1" applyBorder="1" applyAlignment="1" applyProtection="1">
      <alignment horizontal="center" vertical="top"/>
    </xf>
    <xf numFmtId="170" fontId="0" fillId="2" borderId="0" xfId="0" applyNumberFormat="1" applyFill="1" applyBorder="1" applyAlignment="1" applyProtection="1">
      <alignment vertical="top"/>
    </xf>
    <xf numFmtId="0" fontId="0" fillId="0" borderId="0" xfId="0" applyFill="1" applyAlignment="1" applyProtection="1">
      <alignment vertical="top"/>
    </xf>
    <xf numFmtId="0" fontId="0" fillId="0" borderId="0" xfId="0" applyFill="1" applyAlignment="1" applyProtection="1">
      <alignment horizontal="center" vertical="top"/>
    </xf>
    <xf numFmtId="0" fontId="0" fillId="0" borderId="0" xfId="0" applyFill="1" applyAlignment="1" applyProtection="1">
      <alignment horizontal="center" vertical="top" wrapText="1"/>
    </xf>
    <xf numFmtId="0" fontId="0" fillId="0" borderId="0" xfId="0" applyFill="1" applyAlignment="1" applyProtection="1">
      <alignment horizontal="right" vertical="top"/>
    </xf>
    <xf numFmtId="0" fontId="0" fillId="0" borderId="0" xfId="0" applyFill="1" applyAlignment="1" applyProtection="1">
      <alignment horizontal="left" vertical="top"/>
    </xf>
    <xf numFmtId="16" fontId="0" fillId="0" borderId="0" xfId="0" applyNumberFormat="1" applyFill="1" applyAlignment="1" applyProtection="1">
      <alignment vertical="top"/>
    </xf>
    <xf numFmtId="0" fontId="0" fillId="0" borderId="0" xfId="0" applyFill="1" applyBorder="1" applyAlignment="1" applyProtection="1">
      <alignment vertical="top"/>
    </xf>
    <xf numFmtId="0" fontId="0" fillId="0" borderId="0" xfId="0" applyFill="1" applyBorder="1" applyAlignment="1" applyProtection="1">
      <alignment horizontal="center" vertical="top"/>
    </xf>
    <xf numFmtId="0" fontId="0" fillId="0" borderId="0" xfId="0" applyFill="1" applyBorder="1" applyAlignment="1" applyProtection="1">
      <alignment horizontal="center" vertical="top" wrapText="1"/>
    </xf>
    <xf numFmtId="0" fontId="0" fillId="0" borderId="0" xfId="0" applyFill="1" applyBorder="1" applyAlignment="1" applyProtection="1">
      <alignment vertical="top" wrapText="1"/>
    </xf>
    <xf numFmtId="0" fontId="0" fillId="0" borderId="0" xfId="0" applyBorder="1" applyAlignment="1" applyProtection="1">
      <alignment vertical="top" wrapText="1"/>
    </xf>
    <xf numFmtId="0" fontId="0" fillId="0" borderId="0" xfId="0" applyBorder="1" applyAlignment="1" applyProtection="1">
      <alignment horizontal="center" vertical="top"/>
    </xf>
    <xf numFmtId="0" fontId="0" fillId="0" borderId="0" xfId="0" applyBorder="1" applyAlignment="1" applyProtection="1">
      <alignment horizontal="right" vertical="top"/>
    </xf>
    <xf numFmtId="170" fontId="0" fillId="0" borderId="0" xfId="0" applyNumberFormat="1" applyBorder="1" applyAlignment="1" applyProtection="1">
      <alignment vertical="top"/>
    </xf>
    <xf numFmtId="0" fontId="0" fillId="0" borderId="3" xfId="0" applyBorder="1" applyAlignment="1" applyProtection="1">
      <alignment vertical="top"/>
    </xf>
    <xf numFmtId="0" fontId="0" fillId="0" borderId="3" xfId="0" applyBorder="1" applyAlignment="1" applyProtection="1">
      <alignment vertical="top" wrapText="1"/>
    </xf>
    <xf numFmtId="0" fontId="0" fillId="0" borderId="3" xfId="0" applyBorder="1" applyAlignment="1" applyProtection="1">
      <alignment horizontal="center" vertical="top"/>
    </xf>
    <xf numFmtId="0" fontId="0" fillId="0" borderId="3" xfId="0" applyBorder="1" applyAlignment="1" applyProtection="1">
      <alignment horizontal="right" vertical="top"/>
    </xf>
    <xf numFmtId="170" fontId="0" fillId="0" borderId="3" xfId="0" applyNumberFormat="1" applyBorder="1" applyAlignment="1" applyProtection="1">
      <alignment vertical="top"/>
    </xf>
    <xf numFmtId="0" fontId="9" fillId="7" borderId="18" xfId="0" applyFont="1" applyFill="1" applyBorder="1" applyAlignment="1" applyProtection="1">
      <alignment horizontal="center"/>
    </xf>
    <xf numFmtId="0" fontId="8" fillId="7" borderId="18" xfId="0" applyFont="1" applyFill="1" applyBorder="1" applyProtection="1"/>
    <xf numFmtId="0" fontId="9" fillId="7" borderId="18" xfId="0" applyFont="1" applyFill="1" applyBorder="1" applyProtection="1"/>
    <xf numFmtId="0" fontId="9" fillId="7" borderId="18" xfId="0" applyFont="1" applyFill="1" applyBorder="1" applyAlignment="1" applyProtection="1">
      <alignment horizontal="center" vertical="top"/>
    </xf>
    <xf numFmtId="4" fontId="8" fillId="7" borderId="18" xfId="0" applyNumberFormat="1" applyFont="1" applyFill="1" applyBorder="1" applyAlignment="1" applyProtection="1">
      <alignment horizontal="right"/>
    </xf>
    <xf numFmtId="4" fontId="8" fillId="7" borderId="18" xfId="0" applyNumberFormat="1" applyFont="1" applyFill="1" applyBorder="1" applyAlignment="1" applyProtection="1"/>
    <xf numFmtId="0" fontId="9" fillId="8" borderId="19" xfId="0" applyFont="1" applyFill="1" applyBorder="1" applyAlignment="1" applyProtection="1">
      <alignment horizontal="center"/>
    </xf>
    <xf numFmtId="0" fontId="8" fillId="8" borderId="19" xfId="0" applyFont="1" applyFill="1" applyBorder="1" applyProtection="1"/>
    <xf numFmtId="0" fontId="9" fillId="8" borderId="19" xfId="0" applyFont="1" applyFill="1" applyBorder="1" applyProtection="1"/>
    <xf numFmtId="0" fontId="9" fillId="8" borderId="19" xfId="0" applyFont="1" applyFill="1" applyBorder="1" applyAlignment="1" applyProtection="1">
      <alignment horizontal="center" vertical="top"/>
    </xf>
    <xf numFmtId="4" fontId="9" fillId="8" borderId="19" xfId="0" applyNumberFormat="1" applyFont="1" applyFill="1" applyBorder="1" applyAlignment="1" applyProtection="1">
      <alignment horizontal="right"/>
    </xf>
    <xf numFmtId="4" fontId="9" fillId="8" borderId="19" xfId="0" applyNumberFormat="1" applyFont="1" applyFill="1" applyBorder="1" applyAlignment="1" applyProtection="1"/>
    <xf numFmtId="0" fontId="9" fillId="0" borderId="0" xfId="0" applyFont="1" applyFill="1" applyBorder="1" applyAlignment="1" applyProtection="1">
      <alignment horizontal="center"/>
    </xf>
    <xf numFmtId="0" fontId="8" fillId="0" borderId="0" xfId="0" applyFont="1" applyFill="1" applyBorder="1" applyProtection="1"/>
    <xf numFmtId="0" fontId="9" fillId="0" borderId="0" xfId="0" applyFont="1" applyFill="1" applyBorder="1" applyProtection="1"/>
    <xf numFmtId="0" fontId="9" fillId="0" borderId="0" xfId="0" applyFont="1" applyFill="1" applyBorder="1" applyAlignment="1" applyProtection="1">
      <alignment horizontal="center" vertical="top"/>
    </xf>
    <xf numFmtId="4" fontId="9" fillId="0" borderId="0" xfId="0" applyNumberFormat="1" applyFont="1" applyFill="1" applyBorder="1" applyAlignment="1" applyProtection="1">
      <alignment horizontal="right"/>
    </xf>
    <xf numFmtId="4" fontId="9" fillId="0" borderId="0" xfId="0" applyNumberFormat="1" applyFont="1" applyFill="1" applyBorder="1" applyAlignment="1" applyProtection="1"/>
    <xf numFmtId="0" fontId="9" fillId="9" borderId="4" xfId="0" applyFont="1" applyFill="1" applyBorder="1" applyAlignment="1" applyProtection="1">
      <alignment horizontal="left" vertical="top"/>
    </xf>
    <xf numFmtId="0" fontId="8" fillId="9" borderId="20" xfId="0" applyFont="1" applyFill="1" applyBorder="1" applyAlignment="1" applyProtection="1">
      <alignment wrapText="1"/>
    </xf>
    <xf numFmtId="0" fontId="9" fillId="9" borderId="4" xfId="0" applyFont="1" applyFill="1" applyBorder="1" applyAlignment="1" applyProtection="1">
      <alignment horizontal="justify" vertical="top" wrapText="1"/>
    </xf>
    <xf numFmtId="0" fontId="8" fillId="9" borderId="4" xfId="0" applyFont="1" applyFill="1" applyBorder="1" applyAlignment="1" applyProtection="1">
      <alignment horizontal="right"/>
    </xf>
    <xf numFmtId="0" fontId="8" fillId="9" borderId="4" xfId="0" applyFont="1" applyFill="1" applyBorder="1" applyAlignment="1" applyProtection="1">
      <alignment horizontal="center" vertical="top"/>
    </xf>
    <xf numFmtId="4" fontId="8" fillId="9" borderId="21" xfId="0" applyNumberFormat="1" applyFont="1" applyFill="1" applyBorder="1" applyAlignment="1" applyProtection="1"/>
    <xf numFmtId="0" fontId="8" fillId="0" borderId="0" xfId="0" applyFont="1" applyFill="1" applyBorder="1" applyAlignment="1" applyProtection="1">
      <alignment horizontal="justify"/>
    </xf>
    <xf numFmtId="0" fontId="8" fillId="0" borderId="0" xfId="0" applyFont="1" applyAlignment="1" applyProtection="1">
      <alignment wrapText="1"/>
    </xf>
    <xf numFmtId="0" fontId="9" fillId="0" borderId="0" xfId="0" applyFont="1" applyFill="1" applyBorder="1" applyAlignment="1" applyProtection="1">
      <alignment vertical="top" wrapText="1"/>
    </xf>
    <xf numFmtId="0" fontId="8" fillId="0" borderId="0" xfId="0" applyFont="1" applyFill="1" applyBorder="1" applyAlignment="1" applyProtection="1">
      <alignment horizontal="right"/>
    </xf>
    <xf numFmtId="0" fontId="8" fillId="0" borderId="0" xfId="0" applyFont="1" applyFill="1" applyBorder="1" applyAlignment="1" applyProtection="1">
      <alignment horizontal="center" vertical="top"/>
    </xf>
    <xf numFmtId="4" fontId="8" fillId="0" borderId="0" xfId="0" applyNumberFormat="1" applyFont="1" applyFill="1" applyBorder="1" applyAlignment="1" applyProtection="1"/>
    <xf numFmtId="0" fontId="8" fillId="0" borderId="0" xfId="0" applyFont="1" applyFill="1" applyAlignment="1" applyProtection="1">
      <alignment horizontal="left" vertical="top" wrapText="1"/>
    </xf>
    <xf numFmtId="0" fontId="8" fillId="0" borderId="0" xfId="0" applyFont="1" applyFill="1" applyAlignment="1" applyProtection="1">
      <alignment horizontal="right" wrapText="1"/>
    </xf>
    <xf numFmtId="4" fontId="8" fillId="0" borderId="0" xfId="0" applyNumberFormat="1" applyFont="1" applyFill="1" applyAlignment="1" applyProtection="1">
      <alignment wrapText="1"/>
    </xf>
    <xf numFmtId="0" fontId="8" fillId="0" borderId="0" xfId="0" quotePrefix="1" applyFont="1" applyFill="1" applyAlignment="1" applyProtection="1">
      <alignment vertical="top"/>
    </xf>
    <xf numFmtId="0" fontId="8" fillId="0" borderId="0" xfId="0" applyFont="1" applyProtection="1"/>
    <xf numFmtId="0" fontId="8" fillId="0" borderId="0" xfId="21" applyFont="1" applyAlignment="1" applyProtection="1">
      <alignment vertical="top" wrapText="1"/>
    </xf>
    <xf numFmtId="0" fontId="8" fillId="0" borderId="0" xfId="0" applyFont="1" applyFill="1" applyAlignment="1" applyProtection="1">
      <alignment horizontal="right"/>
    </xf>
    <xf numFmtId="0" fontId="8" fillId="0" borderId="0" xfId="0" applyFont="1" applyFill="1" applyAlignment="1" applyProtection="1">
      <alignment horizontal="center" vertical="top"/>
    </xf>
    <xf numFmtId="0" fontId="8" fillId="0" borderId="0" xfId="0" applyFont="1" applyFill="1" applyAlignment="1" applyProtection="1">
      <alignment horizontal="left" wrapText="1"/>
    </xf>
    <xf numFmtId="0" fontId="8" fillId="0" borderId="0" xfId="0" applyFont="1" applyFill="1" applyAlignment="1" applyProtection="1">
      <alignment horizontal="center" vertical="top" wrapText="1"/>
    </xf>
    <xf numFmtId="0" fontId="0" fillId="0" borderId="0" xfId="0" applyAlignment="1" applyProtection="1"/>
    <xf numFmtId="0" fontId="9" fillId="9" borderId="4" xfId="0" applyFont="1" applyFill="1" applyBorder="1" applyAlignment="1" applyProtection="1">
      <alignment horizontal="center" vertical="top" wrapText="1"/>
    </xf>
    <xf numFmtId="0" fontId="9" fillId="9" borderId="4" xfId="0" applyFont="1" applyFill="1" applyBorder="1" applyAlignment="1" applyProtection="1">
      <alignment horizontal="right" vertical="top" wrapText="1"/>
    </xf>
    <xf numFmtId="0" fontId="9" fillId="9" borderId="4" xfId="0" applyFont="1" applyFill="1" applyBorder="1" applyAlignment="1" applyProtection="1">
      <alignment vertical="top" wrapText="1"/>
    </xf>
    <xf numFmtId="4" fontId="9" fillId="9" borderId="4" xfId="0" applyNumberFormat="1" applyFont="1" applyFill="1" applyBorder="1" applyAlignment="1" applyProtection="1">
      <alignment vertical="top" wrapText="1"/>
    </xf>
    <xf numFmtId="170" fontId="0" fillId="10" borderId="0" xfId="0" applyNumberFormat="1" applyFill="1" applyAlignment="1" applyProtection="1">
      <alignment vertical="top"/>
      <protection locked="0"/>
    </xf>
    <xf numFmtId="170" fontId="0" fillId="10" borderId="0" xfId="0" applyNumberFormat="1" applyFill="1" applyBorder="1" applyAlignment="1" applyProtection="1">
      <alignment vertical="top"/>
      <protection locked="0"/>
    </xf>
    <xf numFmtId="170" fontId="0" fillId="10" borderId="3" xfId="0" applyNumberFormat="1" applyFill="1" applyBorder="1" applyAlignment="1" applyProtection="1">
      <alignment vertical="top"/>
      <protection locked="0"/>
    </xf>
    <xf numFmtId="4" fontId="8" fillId="11" borderId="18" xfId="0" applyNumberFormat="1" applyFont="1" applyFill="1" applyBorder="1" applyAlignment="1" applyProtection="1">
      <protection locked="0"/>
    </xf>
    <xf numFmtId="4" fontId="9" fillId="12" borderId="19" xfId="0" applyNumberFormat="1" applyFont="1" applyFill="1" applyBorder="1" applyAlignment="1" applyProtection="1">
      <protection locked="0"/>
    </xf>
    <xf numFmtId="4" fontId="9" fillId="10" borderId="0" xfId="0" applyNumberFormat="1" applyFont="1" applyFill="1" applyBorder="1" applyAlignment="1" applyProtection="1">
      <protection locked="0"/>
    </xf>
    <xf numFmtId="4" fontId="8" fillId="10" borderId="4" xfId="0" applyNumberFormat="1" applyFont="1" applyFill="1" applyBorder="1" applyAlignment="1" applyProtection="1">
      <protection locked="0"/>
    </xf>
    <xf numFmtId="4" fontId="8" fillId="10" borderId="0" xfId="0" applyNumberFormat="1" applyFont="1" applyFill="1" applyBorder="1" applyAlignment="1" applyProtection="1">
      <protection locked="0"/>
    </xf>
    <xf numFmtId="4" fontId="8" fillId="10" borderId="0" xfId="0" applyNumberFormat="1" applyFont="1" applyFill="1" applyAlignment="1" applyProtection="1">
      <alignment wrapText="1"/>
      <protection locked="0"/>
    </xf>
    <xf numFmtId="170" fontId="0" fillId="10" borderId="0" xfId="0" applyNumberFormat="1" applyFill="1" applyAlignment="1" applyProtection="1">
      <alignment horizontal="right" vertical="top" wrapText="1"/>
      <protection locked="0"/>
    </xf>
    <xf numFmtId="170" fontId="0" fillId="10" borderId="0" xfId="0" applyNumberFormat="1" applyFill="1" applyAlignment="1" applyProtection="1">
      <alignment horizontal="right" vertical="top"/>
      <protection locked="0"/>
    </xf>
    <xf numFmtId="170" fontId="0" fillId="10" borderId="0" xfId="0" applyNumberFormat="1" applyFill="1" applyBorder="1" applyAlignment="1" applyProtection="1">
      <alignment horizontal="right" vertical="top"/>
      <protection locked="0"/>
    </xf>
    <xf numFmtId="170" fontId="0" fillId="10" borderId="1" xfId="0" applyNumberFormat="1" applyFill="1" applyBorder="1" applyAlignment="1" applyProtection="1">
      <alignment vertical="top"/>
      <protection locked="0"/>
    </xf>
    <xf numFmtId="170" fontId="0" fillId="10" borderId="4" xfId="0" applyNumberFormat="1" applyFill="1" applyBorder="1" applyAlignment="1" applyProtection="1">
      <alignment horizontal="right" vertical="top"/>
      <protection locked="0"/>
    </xf>
    <xf numFmtId="170" fontId="0" fillId="10" borderId="1" xfId="0" applyNumberFormat="1" applyFill="1" applyBorder="1" applyAlignment="1" applyProtection="1">
      <alignment horizontal="right" vertical="top" wrapText="1"/>
      <protection locked="0"/>
    </xf>
    <xf numFmtId="170" fontId="2" fillId="10" borderId="4" xfId="0" applyNumberFormat="1" applyFont="1" applyFill="1" applyBorder="1" applyAlignment="1" applyProtection="1">
      <alignment horizontal="right" vertical="top"/>
      <protection locked="0"/>
    </xf>
    <xf numFmtId="170" fontId="1" fillId="10" borderId="4" xfId="0" applyNumberFormat="1" applyFont="1" applyFill="1" applyBorder="1" applyAlignment="1" applyProtection="1">
      <alignment horizontal="right" vertical="top"/>
      <protection locked="0"/>
    </xf>
    <xf numFmtId="170" fontId="0" fillId="10" borderId="3" xfId="0" applyNumberFormat="1" applyFill="1" applyBorder="1" applyAlignment="1" applyProtection="1">
      <alignment horizontal="right" vertical="top" wrapText="1"/>
      <protection locked="0"/>
    </xf>
    <xf numFmtId="165" fontId="3" fillId="10" borderId="0" xfId="0" applyNumberFormat="1" applyFont="1" applyFill="1" applyAlignment="1" applyProtection="1">
      <alignment horizontal="right"/>
      <protection locked="0"/>
    </xf>
    <xf numFmtId="165" fontId="3" fillId="0" borderId="0" xfId="0" applyNumberFormat="1" applyFont="1" applyAlignment="1" applyProtection="1">
      <alignment horizontal="right"/>
    </xf>
    <xf numFmtId="0" fontId="3" fillId="0" borderId="0" xfId="19" applyFont="1" applyFill="1" applyBorder="1" applyAlignment="1" applyProtection="1">
      <alignment horizontal="left" vertical="top" wrapText="1"/>
    </xf>
    <xf numFmtId="0" fontId="3" fillId="0" borderId="1" xfId="19" applyFont="1" applyFill="1" applyBorder="1" applyAlignment="1" applyProtection="1">
      <alignment horizontal="left" vertical="top" wrapText="1"/>
    </xf>
    <xf numFmtId="0" fontId="3" fillId="0" borderId="1" xfId="0" applyFont="1" applyBorder="1" applyProtection="1"/>
    <xf numFmtId="0" fontId="3" fillId="0" borderId="1" xfId="0" applyFont="1" applyBorder="1" applyAlignment="1" applyProtection="1">
      <alignment wrapText="1"/>
    </xf>
    <xf numFmtId="0" fontId="32" fillId="0" borderId="0" xfId="0" applyFont="1" applyAlignment="1">
      <alignment horizontal="left" vertical="top"/>
    </xf>
    <xf numFmtId="0" fontId="32" fillId="0" borderId="0" xfId="0" applyFont="1" applyAlignment="1">
      <alignment horizontal="right" vertical="top"/>
    </xf>
    <xf numFmtId="165" fontId="32" fillId="0" borderId="0" xfId="0" applyNumberFormat="1" applyFont="1" applyAlignment="1">
      <alignment horizontal="right" vertical="top"/>
    </xf>
    <xf numFmtId="0" fontId="33" fillId="0" borderId="0" xfId="0" applyFont="1" applyAlignment="1">
      <alignment horizontal="left" vertical="top" wrapText="1"/>
    </xf>
    <xf numFmtId="49" fontId="34" fillId="0" borderId="0" xfId="0" applyNumberFormat="1" applyFont="1" applyAlignment="1">
      <alignment vertical="top"/>
    </xf>
    <xf numFmtId="0" fontId="34" fillId="0" borderId="0" xfId="0" applyFont="1" applyAlignment="1">
      <alignment horizontal="left" vertical="top"/>
    </xf>
    <xf numFmtId="4" fontId="34" fillId="0" borderId="0" xfId="0" applyNumberFormat="1" applyFont="1" applyAlignment="1">
      <alignment horizontal="left" vertical="top"/>
    </xf>
    <xf numFmtId="164" fontId="34" fillId="0" borderId="0" xfId="0" applyNumberFormat="1" applyFont="1" applyAlignment="1">
      <alignment horizontal="left" vertical="top"/>
    </xf>
    <xf numFmtId="166" fontId="34" fillId="0" borderId="0" xfId="0" applyNumberFormat="1" applyFont="1" applyAlignment="1">
      <alignment horizontal="right" vertical="top"/>
    </xf>
    <xf numFmtId="167" fontId="35" fillId="0" borderId="0" xfId="0" applyNumberFormat="1" applyFont="1" applyAlignment="1">
      <alignment horizontal="right" vertical="top"/>
    </xf>
    <xf numFmtId="165" fontId="33" fillId="0" borderId="0" xfId="0" applyNumberFormat="1" applyFont="1" applyAlignment="1">
      <alignment horizontal="right" vertical="top" wrapText="1"/>
    </xf>
    <xf numFmtId="49" fontId="33" fillId="0" borderId="0" xfId="0" applyNumberFormat="1" applyFont="1" applyAlignment="1">
      <alignment vertical="top"/>
    </xf>
    <xf numFmtId="0" fontId="34" fillId="0" borderId="0" xfId="0" applyFont="1" applyAlignment="1">
      <alignment horizontal="left" vertical="top" wrapText="1"/>
    </xf>
    <xf numFmtId="0" fontId="33" fillId="0" borderId="0" xfId="0" applyFont="1" applyAlignment="1">
      <alignment vertical="top"/>
    </xf>
    <xf numFmtId="49" fontId="33" fillId="0" borderId="5" xfId="0" applyNumberFormat="1" applyFont="1" applyBorder="1" applyAlignment="1">
      <alignment vertical="top"/>
    </xf>
    <xf numFmtId="0" fontId="34" fillId="0" borderId="6" xfId="2" applyFont="1" applyBorder="1" applyAlignment="1">
      <alignment horizontal="left"/>
    </xf>
    <xf numFmtId="0" fontId="34" fillId="0" borderId="6" xfId="0" applyFont="1" applyBorder="1" applyAlignment="1">
      <alignment horizontal="center" vertical="top"/>
    </xf>
    <xf numFmtId="4" fontId="34" fillId="0" borderId="6" xfId="0" applyNumberFormat="1" applyFont="1" applyBorder="1" applyAlignment="1">
      <alignment horizontal="left" vertical="top"/>
    </xf>
    <xf numFmtId="164" fontId="34" fillId="0" borderId="6" xfId="0" applyNumberFormat="1" applyFont="1" applyBorder="1" applyAlignment="1">
      <alignment horizontal="right" vertical="top"/>
    </xf>
    <xf numFmtId="165" fontId="34" fillId="0" borderId="7" xfId="0" applyNumberFormat="1" applyFont="1" applyBorder="1" applyAlignment="1">
      <alignment horizontal="right" vertical="top"/>
    </xf>
    <xf numFmtId="49" fontId="33" fillId="0" borderId="8" xfId="0" applyNumberFormat="1" applyFont="1" applyBorder="1" applyAlignment="1">
      <alignment vertical="top"/>
    </xf>
    <xf numFmtId="0" fontId="34" fillId="0" borderId="0" xfId="0" applyFont="1" applyAlignment="1">
      <alignment horizontal="center" vertical="top"/>
    </xf>
    <xf numFmtId="164" fontId="34" fillId="0" borderId="0" xfId="0" applyNumberFormat="1" applyFont="1" applyAlignment="1">
      <alignment horizontal="right" vertical="top"/>
    </xf>
    <xf numFmtId="165" fontId="34" fillId="0" borderId="9" xfId="0" applyNumberFormat="1" applyFont="1" applyBorder="1" applyAlignment="1">
      <alignment horizontal="right" vertical="top"/>
    </xf>
    <xf numFmtId="49" fontId="34" fillId="3" borderId="10" xfId="0" applyNumberFormat="1" applyFont="1" applyFill="1" applyBorder="1" applyAlignment="1">
      <alignment vertical="top"/>
    </xf>
    <xf numFmtId="49" fontId="34" fillId="3" borderId="4" xfId="0" applyNumberFormat="1" applyFont="1" applyFill="1" applyBorder="1" applyAlignment="1">
      <alignment vertical="top"/>
    </xf>
    <xf numFmtId="0" fontId="34" fillId="3" borderId="4" xfId="0" applyFont="1" applyFill="1" applyBorder="1" applyAlignment="1">
      <alignment horizontal="center" vertical="top"/>
    </xf>
    <xf numFmtId="4" fontId="34" fillId="3" borderId="4" xfId="0" applyNumberFormat="1" applyFont="1" applyFill="1" applyBorder="1" applyAlignment="1">
      <alignment horizontal="left" vertical="top"/>
    </xf>
    <xf numFmtId="164" fontId="34" fillId="3" borderId="4" xfId="0" applyNumberFormat="1" applyFont="1" applyFill="1" applyBorder="1" applyAlignment="1">
      <alignment horizontal="right" vertical="top"/>
    </xf>
    <xf numFmtId="165" fontId="34" fillId="3" borderId="11" xfId="0" applyNumberFormat="1" applyFont="1" applyFill="1" applyBorder="1" applyAlignment="1">
      <alignment horizontal="right" vertical="top"/>
    </xf>
    <xf numFmtId="0" fontId="33" fillId="0" borderId="0" xfId="0" applyFont="1" applyAlignment="1"/>
    <xf numFmtId="49" fontId="34" fillId="0" borderId="8" xfId="0" applyNumberFormat="1" applyFont="1" applyBorder="1" applyAlignment="1"/>
    <xf numFmtId="0" fontId="34" fillId="0" borderId="0" xfId="0" applyFont="1" applyAlignment="1">
      <alignment horizontal="left"/>
    </xf>
    <xf numFmtId="4" fontId="34" fillId="0" borderId="0" xfId="0" applyNumberFormat="1" applyFont="1" applyAlignment="1">
      <alignment horizontal="left"/>
    </xf>
    <xf numFmtId="164" fontId="34" fillId="0" borderId="0" xfId="0" applyNumberFormat="1" applyFont="1" applyAlignment="1">
      <alignment horizontal="right"/>
    </xf>
    <xf numFmtId="165" fontId="33" fillId="0" borderId="9" xfId="0" applyNumberFormat="1" applyFont="1" applyBorder="1" applyAlignment="1">
      <alignment horizontal="right"/>
    </xf>
    <xf numFmtId="49" fontId="34" fillId="14" borderId="8" xfId="0" applyNumberFormat="1" applyFont="1" applyFill="1" applyBorder="1" applyAlignment="1"/>
    <xf numFmtId="0" fontId="34" fillId="14" borderId="0" xfId="0" applyFont="1" applyFill="1" applyAlignment="1">
      <alignment horizontal="left"/>
    </xf>
    <xf numFmtId="4" fontId="34" fillId="14" borderId="0" xfId="0" applyNumberFormat="1" applyFont="1" applyFill="1" applyAlignment="1">
      <alignment horizontal="left"/>
    </xf>
    <xf numFmtId="164" fontId="34" fillId="14" borderId="0" xfId="0" applyNumberFormat="1" applyFont="1" applyFill="1" applyAlignment="1">
      <alignment horizontal="right"/>
    </xf>
    <xf numFmtId="165" fontId="33" fillId="14" borderId="9" xfId="0" applyNumberFormat="1" applyFont="1" applyFill="1" applyBorder="1" applyAlignment="1">
      <alignment horizontal="right"/>
    </xf>
    <xf numFmtId="0" fontId="34" fillId="0" borderId="0" xfId="2" applyFont="1" applyAlignment="1">
      <alignment horizontal="left"/>
    </xf>
    <xf numFmtId="0" fontId="34" fillId="14" borderId="0" xfId="2" applyFont="1" applyFill="1" applyAlignment="1">
      <alignment horizontal="left"/>
    </xf>
    <xf numFmtId="0" fontId="34" fillId="13" borderId="4" xfId="0" applyFont="1" applyFill="1" applyBorder="1" applyAlignment="1">
      <alignment horizontal="left" vertical="top"/>
    </xf>
    <xf numFmtId="0" fontId="34" fillId="13" borderId="4" xfId="0" applyFont="1" applyFill="1" applyBorder="1" applyAlignment="1">
      <alignment horizontal="center" vertical="top"/>
    </xf>
    <xf numFmtId="4" fontId="33" fillId="13" borderId="4" xfId="0" applyNumberFormat="1" applyFont="1" applyFill="1" applyBorder="1" applyAlignment="1">
      <alignment horizontal="left" vertical="top"/>
    </xf>
    <xf numFmtId="164" fontId="33" fillId="13" borderId="4" xfId="0" applyNumberFormat="1" applyFont="1" applyFill="1" applyBorder="1" applyAlignment="1">
      <alignment horizontal="right" vertical="top"/>
    </xf>
    <xf numFmtId="165" fontId="34" fillId="13" borderId="11" xfId="0" applyNumberFormat="1" applyFont="1" applyFill="1" applyBorder="1" applyAlignment="1">
      <alignment horizontal="right" vertical="top"/>
    </xf>
    <xf numFmtId="0" fontId="34" fillId="13" borderId="0" xfId="0" applyFont="1" applyFill="1" applyBorder="1" applyAlignment="1">
      <alignment horizontal="left" vertical="top"/>
    </xf>
    <xf numFmtId="0" fontId="34" fillId="13" borderId="0" xfId="0" applyFont="1" applyFill="1" applyBorder="1" applyAlignment="1">
      <alignment horizontal="center" vertical="top"/>
    </xf>
    <xf numFmtId="4" fontId="33" fillId="13" borderId="0" xfId="0" applyNumberFormat="1" applyFont="1" applyFill="1" applyBorder="1" applyAlignment="1">
      <alignment horizontal="left" vertical="top"/>
    </xf>
    <xf numFmtId="164" fontId="33" fillId="13" borderId="0" xfId="0" applyNumberFormat="1" applyFont="1" applyFill="1" applyBorder="1" applyAlignment="1">
      <alignment horizontal="right" vertical="top"/>
    </xf>
    <xf numFmtId="9" fontId="33" fillId="10" borderId="22" xfId="22" applyFont="1" applyFill="1" applyBorder="1" applyAlignment="1" applyProtection="1">
      <alignment horizontal="right" vertical="top"/>
      <protection locked="0"/>
    </xf>
    <xf numFmtId="165" fontId="34" fillId="13" borderId="9" xfId="0" applyNumberFormat="1" applyFont="1" applyFill="1" applyBorder="1" applyAlignment="1">
      <alignment horizontal="right" vertical="top"/>
    </xf>
    <xf numFmtId="49" fontId="34" fillId="0" borderId="12" xfId="0" applyNumberFormat="1" applyFont="1" applyBorder="1" applyAlignment="1">
      <alignment vertical="top"/>
    </xf>
    <xf numFmtId="0" fontId="33" fillId="0" borderId="1" xfId="0" applyFont="1" applyBorder="1" applyAlignment="1">
      <alignment horizontal="left" vertical="top"/>
    </xf>
    <xf numFmtId="0" fontId="33" fillId="0" borderId="1" xfId="0" applyFont="1" applyBorder="1" applyAlignment="1">
      <alignment horizontal="center" vertical="top"/>
    </xf>
    <xf numFmtId="4" fontId="33" fillId="0" borderId="1" xfId="0" applyNumberFormat="1" applyFont="1" applyBorder="1" applyAlignment="1">
      <alignment horizontal="left" vertical="top"/>
    </xf>
    <xf numFmtId="164" fontId="33" fillId="0" borderId="1" xfId="0" applyNumberFormat="1" applyFont="1" applyBorder="1" applyAlignment="1">
      <alignment horizontal="right" vertical="top"/>
    </xf>
    <xf numFmtId="165" fontId="33" fillId="0" borderId="13" xfId="0" applyNumberFormat="1" applyFont="1" applyBorder="1" applyAlignment="1">
      <alignment horizontal="right" vertical="top"/>
    </xf>
    <xf numFmtId="0" fontId="36" fillId="0" borderId="0" xfId="16" applyFont="1" applyFill="1" applyBorder="1" applyAlignment="1" applyProtection="1">
      <alignment horizontal="center" wrapText="1"/>
    </xf>
    <xf numFmtId="0" fontId="31" fillId="0" borderId="0" xfId="16" applyFont="1" applyFill="1" applyBorder="1" applyAlignment="1" applyProtection="1">
      <alignment horizontal="left" wrapText="1"/>
    </xf>
  </cellXfs>
  <cellStyles count="23">
    <cellStyle name="20% - Accent1 1 4" xfId="3" xr:uid="{00000000-0005-0000-0000-000000000000}"/>
    <cellStyle name="Bad 4 4" xfId="4" xr:uid="{00000000-0005-0000-0000-000001000000}"/>
    <cellStyle name="Dobro 5" xfId="5" xr:uid="{00000000-0005-0000-0000-000002000000}"/>
    <cellStyle name="Excel Built-in Normal 1" xfId="6" xr:uid="{00000000-0005-0000-0000-000003000000}"/>
    <cellStyle name="Excel_BuiltIn_Comma 1" xfId="7" xr:uid="{00000000-0005-0000-0000-000004000000}"/>
    <cellStyle name="Hiperpovezava" xfId="15" builtinId="8"/>
    <cellStyle name="Navadno" xfId="0" builtinId="0"/>
    <cellStyle name="Navadno 10" xfId="17" xr:uid="{00000000-0005-0000-0000-000007000000}"/>
    <cellStyle name="Navadno 2" xfId="8" xr:uid="{00000000-0005-0000-0000-000008000000}"/>
    <cellStyle name="Navadno 2 4" xfId="16" xr:uid="{00000000-0005-0000-0000-000009000000}"/>
    <cellStyle name="Navadno 3" xfId="9" xr:uid="{00000000-0005-0000-0000-00000A000000}"/>
    <cellStyle name="Navadno 4" xfId="2" xr:uid="{00000000-0005-0000-0000-00000B000000}"/>
    <cellStyle name="Navadno 5" xfId="10" xr:uid="{00000000-0005-0000-0000-00000C000000}"/>
    <cellStyle name="Navadno_001_07E-jt-pm PZR-IZC-Sentilj-cene" xfId="21" xr:uid="{0CBB7292-7EFF-4E1E-92D3-7612510FC02E}"/>
    <cellStyle name="Navadno_List1" xfId="19" xr:uid="{8A4B2DB1-1BDE-4594-A6EF-9440F7E3F26E}"/>
    <cellStyle name="Normal_popis OPH 1" xfId="11" xr:uid="{00000000-0005-0000-0000-00000D000000}"/>
    <cellStyle name="Odstotek" xfId="22" builtinId="5"/>
    <cellStyle name="OPIS" xfId="12" xr:uid="{00000000-0005-0000-0000-00000E000000}"/>
    <cellStyle name="Style 1" xfId="13" xr:uid="{00000000-0005-0000-0000-00000F000000}"/>
    <cellStyle name="Valuta" xfId="1" builtinId="4"/>
    <cellStyle name="Valuta 2" xfId="20" xr:uid="{B2CAF5F7-1DF3-4C8C-8293-E54FD83B26ED}"/>
    <cellStyle name="Vejica 2" xfId="14" xr:uid="{00000000-0005-0000-0000-000011000000}"/>
    <cellStyle name="Vejica 4 4 2"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xdr:col>
      <xdr:colOff>3171825</xdr:colOff>
      <xdr:row>537</xdr:row>
      <xdr:rowOff>0</xdr:rowOff>
    </xdr:from>
    <xdr:ext cx="184731" cy="264560"/>
    <xdr:sp macro="" textlink="">
      <xdr:nvSpPr>
        <xdr:cNvPr id="2" name="PoljeZBesedilom 1">
          <a:extLst>
            <a:ext uri="{FF2B5EF4-FFF2-40B4-BE49-F238E27FC236}">
              <a16:creationId xmlns:a16="http://schemas.microsoft.com/office/drawing/2014/main" id="{2A094BA3-5305-4B20-9F77-7DD8D16AC23F}"/>
            </a:ext>
          </a:extLst>
        </xdr:cNvPr>
        <xdr:cNvSpPr txBox="1"/>
      </xdr:nvSpPr>
      <xdr:spPr>
        <a:xfrm>
          <a:off x="5981700" y="4321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540</xdr:row>
      <xdr:rowOff>0</xdr:rowOff>
    </xdr:from>
    <xdr:ext cx="184731" cy="264560"/>
    <xdr:sp macro="" textlink="">
      <xdr:nvSpPr>
        <xdr:cNvPr id="3" name="PoljeZBesedilom 4">
          <a:extLst>
            <a:ext uri="{FF2B5EF4-FFF2-40B4-BE49-F238E27FC236}">
              <a16:creationId xmlns:a16="http://schemas.microsoft.com/office/drawing/2014/main" id="{F4B18AF0-5EA6-4367-AA2D-C3B3E26735C2}"/>
            </a:ext>
          </a:extLst>
        </xdr:cNvPr>
        <xdr:cNvSpPr txBox="1"/>
      </xdr:nvSpPr>
      <xdr:spPr>
        <a:xfrm>
          <a:off x="5943600" y="4378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540</xdr:row>
      <xdr:rowOff>0</xdr:rowOff>
    </xdr:from>
    <xdr:ext cx="184731" cy="264560"/>
    <xdr:sp macro="" textlink="">
      <xdr:nvSpPr>
        <xdr:cNvPr id="4" name="PoljeZBesedilom 5">
          <a:extLst>
            <a:ext uri="{FF2B5EF4-FFF2-40B4-BE49-F238E27FC236}">
              <a16:creationId xmlns:a16="http://schemas.microsoft.com/office/drawing/2014/main" id="{4CD16070-13EF-4E77-AE5D-F343493A27D3}"/>
            </a:ext>
          </a:extLst>
        </xdr:cNvPr>
        <xdr:cNvSpPr txBox="1"/>
      </xdr:nvSpPr>
      <xdr:spPr>
        <a:xfrm>
          <a:off x="5943600" y="4378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540</xdr:row>
      <xdr:rowOff>0</xdr:rowOff>
    </xdr:from>
    <xdr:ext cx="184731" cy="264560"/>
    <xdr:sp macro="" textlink="">
      <xdr:nvSpPr>
        <xdr:cNvPr id="5" name="PoljeZBesedilom 6">
          <a:extLst>
            <a:ext uri="{FF2B5EF4-FFF2-40B4-BE49-F238E27FC236}">
              <a16:creationId xmlns:a16="http://schemas.microsoft.com/office/drawing/2014/main" id="{59B336AE-691E-4CE2-88BD-D736FBE526C5}"/>
            </a:ext>
          </a:extLst>
        </xdr:cNvPr>
        <xdr:cNvSpPr txBox="1"/>
      </xdr:nvSpPr>
      <xdr:spPr>
        <a:xfrm>
          <a:off x="5943600" y="4378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540</xdr:row>
      <xdr:rowOff>0</xdr:rowOff>
    </xdr:from>
    <xdr:ext cx="184731" cy="264560"/>
    <xdr:sp macro="" textlink="">
      <xdr:nvSpPr>
        <xdr:cNvPr id="6" name="PoljeZBesedilom 7">
          <a:extLst>
            <a:ext uri="{FF2B5EF4-FFF2-40B4-BE49-F238E27FC236}">
              <a16:creationId xmlns:a16="http://schemas.microsoft.com/office/drawing/2014/main" id="{B8304949-C1CD-4B25-90EF-D4DAC8A4A3D6}"/>
            </a:ext>
          </a:extLst>
        </xdr:cNvPr>
        <xdr:cNvSpPr txBox="1"/>
      </xdr:nvSpPr>
      <xdr:spPr>
        <a:xfrm>
          <a:off x="5943600" y="4378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540</xdr:row>
      <xdr:rowOff>0</xdr:rowOff>
    </xdr:from>
    <xdr:ext cx="184731" cy="264560"/>
    <xdr:sp macro="" textlink="">
      <xdr:nvSpPr>
        <xdr:cNvPr id="7" name="PoljeZBesedilom 8">
          <a:extLst>
            <a:ext uri="{FF2B5EF4-FFF2-40B4-BE49-F238E27FC236}">
              <a16:creationId xmlns:a16="http://schemas.microsoft.com/office/drawing/2014/main" id="{89A3A980-BA05-4017-95A8-50FB12128785}"/>
            </a:ext>
          </a:extLst>
        </xdr:cNvPr>
        <xdr:cNvSpPr txBox="1"/>
      </xdr:nvSpPr>
      <xdr:spPr>
        <a:xfrm>
          <a:off x="5943600" y="4378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540</xdr:row>
      <xdr:rowOff>0</xdr:rowOff>
    </xdr:from>
    <xdr:ext cx="184731" cy="264560"/>
    <xdr:sp macro="" textlink="">
      <xdr:nvSpPr>
        <xdr:cNvPr id="8" name="PoljeZBesedilom 9">
          <a:extLst>
            <a:ext uri="{FF2B5EF4-FFF2-40B4-BE49-F238E27FC236}">
              <a16:creationId xmlns:a16="http://schemas.microsoft.com/office/drawing/2014/main" id="{79DF8910-7F1A-4029-B9D4-4A9526D3CF9C}"/>
            </a:ext>
          </a:extLst>
        </xdr:cNvPr>
        <xdr:cNvSpPr txBox="1"/>
      </xdr:nvSpPr>
      <xdr:spPr>
        <a:xfrm>
          <a:off x="5943600" y="4378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540</xdr:row>
      <xdr:rowOff>0</xdr:rowOff>
    </xdr:from>
    <xdr:ext cx="184731" cy="264560"/>
    <xdr:sp macro="" textlink="">
      <xdr:nvSpPr>
        <xdr:cNvPr id="9" name="PoljeZBesedilom 12">
          <a:extLst>
            <a:ext uri="{FF2B5EF4-FFF2-40B4-BE49-F238E27FC236}">
              <a16:creationId xmlns:a16="http://schemas.microsoft.com/office/drawing/2014/main" id="{4B438EC6-0EDF-4822-B664-9ECC3D231E91}"/>
            </a:ext>
          </a:extLst>
        </xdr:cNvPr>
        <xdr:cNvSpPr txBox="1"/>
      </xdr:nvSpPr>
      <xdr:spPr>
        <a:xfrm>
          <a:off x="5943600" y="4378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540</xdr:row>
      <xdr:rowOff>0</xdr:rowOff>
    </xdr:from>
    <xdr:ext cx="184731" cy="264560"/>
    <xdr:sp macro="" textlink="">
      <xdr:nvSpPr>
        <xdr:cNvPr id="10" name="PoljeZBesedilom 13">
          <a:extLst>
            <a:ext uri="{FF2B5EF4-FFF2-40B4-BE49-F238E27FC236}">
              <a16:creationId xmlns:a16="http://schemas.microsoft.com/office/drawing/2014/main" id="{DFEEC74A-DDAE-46E9-AF24-FA3670ECA29E}"/>
            </a:ext>
          </a:extLst>
        </xdr:cNvPr>
        <xdr:cNvSpPr txBox="1"/>
      </xdr:nvSpPr>
      <xdr:spPr>
        <a:xfrm>
          <a:off x="5943600" y="4378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540</xdr:row>
      <xdr:rowOff>0</xdr:rowOff>
    </xdr:from>
    <xdr:ext cx="184731" cy="264560"/>
    <xdr:sp macro="" textlink="">
      <xdr:nvSpPr>
        <xdr:cNvPr id="11" name="PoljeZBesedilom 14">
          <a:extLst>
            <a:ext uri="{FF2B5EF4-FFF2-40B4-BE49-F238E27FC236}">
              <a16:creationId xmlns:a16="http://schemas.microsoft.com/office/drawing/2014/main" id="{64B2E28A-818B-4D5B-866E-2C0B3D7A9414}"/>
            </a:ext>
          </a:extLst>
        </xdr:cNvPr>
        <xdr:cNvSpPr txBox="1"/>
      </xdr:nvSpPr>
      <xdr:spPr>
        <a:xfrm>
          <a:off x="5943600" y="4378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540</xdr:row>
      <xdr:rowOff>0</xdr:rowOff>
    </xdr:from>
    <xdr:ext cx="184731" cy="264560"/>
    <xdr:sp macro="" textlink="">
      <xdr:nvSpPr>
        <xdr:cNvPr id="12" name="PoljeZBesedilom 15">
          <a:extLst>
            <a:ext uri="{FF2B5EF4-FFF2-40B4-BE49-F238E27FC236}">
              <a16:creationId xmlns:a16="http://schemas.microsoft.com/office/drawing/2014/main" id="{8C56F030-7BB1-46C7-9959-0F5D312CD02A}"/>
            </a:ext>
          </a:extLst>
        </xdr:cNvPr>
        <xdr:cNvSpPr txBox="1"/>
      </xdr:nvSpPr>
      <xdr:spPr>
        <a:xfrm>
          <a:off x="5943600" y="4378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540</xdr:row>
      <xdr:rowOff>0</xdr:rowOff>
    </xdr:from>
    <xdr:ext cx="184731" cy="264560"/>
    <xdr:sp macro="" textlink="">
      <xdr:nvSpPr>
        <xdr:cNvPr id="13" name="PoljeZBesedilom 22">
          <a:extLst>
            <a:ext uri="{FF2B5EF4-FFF2-40B4-BE49-F238E27FC236}">
              <a16:creationId xmlns:a16="http://schemas.microsoft.com/office/drawing/2014/main" id="{0036F3D9-8DE4-46C6-9ED9-09D9DB0D3756}"/>
            </a:ext>
          </a:extLst>
        </xdr:cNvPr>
        <xdr:cNvSpPr txBox="1"/>
      </xdr:nvSpPr>
      <xdr:spPr>
        <a:xfrm>
          <a:off x="5943600" y="4378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540</xdr:row>
      <xdr:rowOff>0</xdr:rowOff>
    </xdr:from>
    <xdr:ext cx="184731" cy="264560"/>
    <xdr:sp macro="" textlink="">
      <xdr:nvSpPr>
        <xdr:cNvPr id="14" name="PoljeZBesedilom 24">
          <a:extLst>
            <a:ext uri="{FF2B5EF4-FFF2-40B4-BE49-F238E27FC236}">
              <a16:creationId xmlns:a16="http://schemas.microsoft.com/office/drawing/2014/main" id="{5EA5FE7E-659F-417F-8355-79DEBD230ED4}"/>
            </a:ext>
          </a:extLst>
        </xdr:cNvPr>
        <xdr:cNvSpPr txBox="1"/>
      </xdr:nvSpPr>
      <xdr:spPr>
        <a:xfrm>
          <a:off x="5943600" y="4378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540</xdr:row>
      <xdr:rowOff>0</xdr:rowOff>
    </xdr:from>
    <xdr:ext cx="184731" cy="264560"/>
    <xdr:sp macro="" textlink="">
      <xdr:nvSpPr>
        <xdr:cNvPr id="15" name="PoljeZBesedilom 2">
          <a:extLst>
            <a:ext uri="{FF2B5EF4-FFF2-40B4-BE49-F238E27FC236}">
              <a16:creationId xmlns:a16="http://schemas.microsoft.com/office/drawing/2014/main" id="{EB142BE3-0F34-45D4-9F03-153DEB632D69}"/>
            </a:ext>
          </a:extLst>
        </xdr:cNvPr>
        <xdr:cNvSpPr txBox="1"/>
      </xdr:nvSpPr>
      <xdr:spPr>
        <a:xfrm>
          <a:off x="5934075" y="4378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540</xdr:row>
      <xdr:rowOff>0</xdr:rowOff>
    </xdr:from>
    <xdr:ext cx="184731" cy="264560"/>
    <xdr:sp macro="" textlink="">
      <xdr:nvSpPr>
        <xdr:cNvPr id="16" name="PoljeZBesedilom 72">
          <a:extLst>
            <a:ext uri="{FF2B5EF4-FFF2-40B4-BE49-F238E27FC236}">
              <a16:creationId xmlns:a16="http://schemas.microsoft.com/office/drawing/2014/main" id="{BEE12E14-7261-43F2-B551-B16BC5CFA6CD}"/>
            </a:ext>
          </a:extLst>
        </xdr:cNvPr>
        <xdr:cNvSpPr txBox="1"/>
      </xdr:nvSpPr>
      <xdr:spPr>
        <a:xfrm>
          <a:off x="5934075" y="4378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540</xdr:row>
      <xdr:rowOff>0</xdr:rowOff>
    </xdr:from>
    <xdr:ext cx="184731" cy="264560"/>
    <xdr:sp macro="" textlink="">
      <xdr:nvSpPr>
        <xdr:cNvPr id="17" name="PoljeZBesedilom 73">
          <a:extLst>
            <a:ext uri="{FF2B5EF4-FFF2-40B4-BE49-F238E27FC236}">
              <a16:creationId xmlns:a16="http://schemas.microsoft.com/office/drawing/2014/main" id="{5E292E28-1786-43FB-BD23-D52E0ABE129B}"/>
            </a:ext>
          </a:extLst>
        </xdr:cNvPr>
        <xdr:cNvSpPr txBox="1"/>
      </xdr:nvSpPr>
      <xdr:spPr>
        <a:xfrm>
          <a:off x="5934075" y="4378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540</xdr:row>
      <xdr:rowOff>0</xdr:rowOff>
    </xdr:from>
    <xdr:ext cx="184731" cy="264560"/>
    <xdr:sp macro="" textlink="">
      <xdr:nvSpPr>
        <xdr:cNvPr id="18" name="PoljeZBesedilom 74">
          <a:extLst>
            <a:ext uri="{FF2B5EF4-FFF2-40B4-BE49-F238E27FC236}">
              <a16:creationId xmlns:a16="http://schemas.microsoft.com/office/drawing/2014/main" id="{6BA991B9-B0DD-479E-9627-652DDEC8A97F}"/>
            </a:ext>
          </a:extLst>
        </xdr:cNvPr>
        <xdr:cNvSpPr txBox="1"/>
      </xdr:nvSpPr>
      <xdr:spPr>
        <a:xfrm>
          <a:off x="5934075" y="4378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540</xdr:row>
      <xdr:rowOff>0</xdr:rowOff>
    </xdr:from>
    <xdr:ext cx="184731" cy="264560"/>
    <xdr:sp macro="" textlink="">
      <xdr:nvSpPr>
        <xdr:cNvPr id="19" name="PoljeZBesedilom 75">
          <a:extLst>
            <a:ext uri="{FF2B5EF4-FFF2-40B4-BE49-F238E27FC236}">
              <a16:creationId xmlns:a16="http://schemas.microsoft.com/office/drawing/2014/main" id="{B9EBF5D1-CB53-4253-911E-D547C143AF04}"/>
            </a:ext>
          </a:extLst>
        </xdr:cNvPr>
        <xdr:cNvSpPr txBox="1"/>
      </xdr:nvSpPr>
      <xdr:spPr>
        <a:xfrm>
          <a:off x="5934075" y="4378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540</xdr:row>
      <xdr:rowOff>0</xdr:rowOff>
    </xdr:from>
    <xdr:ext cx="184731" cy="264560"/>
    <xdr:sp macro="" textlink="">
      <xdr:nvSpPr>
        <xdr:cNvPr id="20" name="PoljeZBesedilom 76">
          <a:extLst>
            <a:ext uri="{FF2B5EF4-FFF2-40B4-BE49-F238E27FC236}">
              <a16:creationId xmlns:a16="http://schemas.microsoft.com/office/drawing/2014/main" id="{5D89441E-DE22-4875-8CE1-F18E18533392}"/>
            </a:ext>
          </a:extLst>
        </xdr:cNvPr>
        <xdr:cNvSpPr txBox="1"/>
      </xdr:nvSpPr>
      <xdr:spPr>
        <a:xfrm>
          <a:off x="5934075" y="4378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540</xdr:row>
      <xdr:rowOff>0</xdr:rowOff>
    </xdr:from>
    <xdr:ext cx="184731" cy="264560"/>
    <xdr:sp macro="" textlink="">
      <xdr:nvSpPr>
        <xdr:cNvPr id="21" name="PoljeZBesedilom 77">
          <a:extLst>
            <a:ext uri="{FF2B5EF4-FFF2-40B4-BE49-F238E27FC236}">
              <a16:creationId xmlns:a16="http://schemas.microsoft.com/office/drawing/2014/main" id="{26CDD90E-35F4-40BB-A162-1FD199E7FEFF}"/>
            </a:ext>
          </a:extLst>
        </xdr:cNvPr>
        <xdr:cNvSpPr txBox="1"/>
      </xdr:nvSpPr>
      <xdr:spPr>
        <a:xfrm>
          <a:off x="5934075" y="4378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540</xdr:row>
      <xdr:rowOff>0</xdr:rowOff>
    </xdr:from>
    <xdr:ext cx="184731" cy="264560"/>
    <xdr:sp macro="" textlink="">
      <xdr:nvSpPr>
        <xdr:cNvPr id="22" name="PoljeZBesedilom 78">
          <a:extLst>
            <a:ext uri="{FF2B5EF4-FFF2-40B4-BE49-F238E27FC236}">
              <a16:creationId xmlns:a16="http://schemas.microsoft.com/office/drawing/2014/main" id="{24D54144-D946-40A7-AEE6-4FAEAF1D6338}"/>
            </a:ext>
          </a:extLst>
        </xdr:cNvPr>
        <xdr:cNvSpPr txBox="1"/>
      </xdr:nvSpPr>
      <xdr:spPr>
        <a:xfrm>
          <a:off x="5934075" y="4378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540</xdr:row>
      <xdr:rowOff>0</xdr:rowOff>
    </xdr:from>
    <xdr:ext cx="184731" cy="264560"/>
    <xdr:sp macro="" textlink="">
      <xdr:nvSpPr>
        <xdr:cNvPr id="23" name="PoljeZBesedilom 79">
          <a:extLst>
            <a:ext uri="{FF2B5EF4-FFF2-40B4-BE49-F238E27FC236}">
              <a16:creationId xmlns:a16="http://schemas.microsoft.com/office/drawing/2014/main" id="{8BEA5B69-448E-4145-A8E2-8505DC8A3B6D}"/>
            </a:ext>
          </a:extLst>
        </xdr:cNvPr>
        <xdr:cNvSpPr txBox="1"/>
      </xdr:nvSpPr>
      <xdr:spPr>
        <a:xfrm>
          <a:off x="5934075" y="4378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540</xdr:row>
      <xdr:rowOff>0</xdr:rowOff>
    </xdr:from>
    <xdr:ext cx="184731" cy="264560"/>
    <xdr:sp macro="" textlink="">
      <xdr:nvSpPr>
        <xdr:cNvPr id="24" name="PoljeZBesedilom 80">
          <a:extLst>
            <a:ext uri="{FF2B5EF4-FFF2-40B4-BE49-F238E27FC236}">
              <a16:creationId xmlns:a16="http://schemas.microsoft.com/office/drawing/2014/main" id="{8AF13C81-B779-40ED-BFA2-D3E5CDF1B0C8}"/>
            </a:ext>
          </a:extLst>
        </xdr:cNvPr>
        <xdr:cNvSpPr txBox="1"/>
      </xdr:nvSpPr>
      <xdr:spPr>
        <a:xfrm>
          <a:off x="5934075" y="4378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540</xdr:row>
      <xdr:rowOff>0</xdr:rowOff>
    </xdr:from>
    <xdr:ext cx="184731" cy="264560"/>
    <xdr:sp macro="" textlink="">
      <xdr:nvSpPr>
        <xdr:cNvPr id="25" name="PoljeZBesedilom 81">
          <a:extLst>
            <a:ext uri="{FF2B5EF4-FFF2-40B4-BE49-F238E27FC236}">
              <a16:creationId xmlns:a16="http://schemas.microsoft.com/office/drawing/2014/main" id="{49453699-DBF9-4728-9BD6-73D46EFFE2F9}"/>
            </a:ext>
          </a:extLst>
        </xdr:cNvPr>
        <xdr:cNvSpPr txBox="1"/>
      </xdr:nvSpPr>
      <xdr:spPr>
        <a:xfrm>
          <a:off x="5934075" y="43786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537</xdr:row>
      <xdr:rowOff>0</xdr:rowOff>
    </xdr:from>
    <xdr:ext cx="184731" cy="264560"/>
    <xdr:sp macro="" textlink="">
      <xdr:nvSpPr>
        <xdr:cNvPr id="26" name="PoljeZBesedilom 4">
          <a:extLst>
            <a:ext uri="{FF2B5EF4-FFF2-40B4-BE49-F238E27FC236}">
              <a16:creationId xmlns:a16="http://schemas.microsoft.com/office/drawing/2014/main" id="{7A75DF14-F78C-423C-A576-6F936B8FE2F2}"/>
            </a:ext>
          </a:extLst>
        </xdr:cNvPr>
        <xdr:cNvSpPr txBox="1"/>
      </xdr:nvSpPr>
      <xdr:spPr>
        <a:xfrm>
          <a:off x="5943600" y="4321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537</xdr:row>
      <xdr:rowOff>0</xdr:rowOff>
    </xdr:from>
    <xdr:ext cx="184731" cy="264560"/>
    <xdr:sp macro="" textlink="">
      <xdr:nvSpPr>
        <xdr:cNvPr id="27" name="PoljeZBesedilom 5">
          <a:extLst>
            <a:ext uri="{FF2B5EF4-FFF2-40B4-BE49-F238E27FC236}">
              <a16:creationId xmlns:a16="http://schemas.microsoft.com/office/drawing/2014/main" id="{7E2BB008-BC26-4EF6-8DFE-F1080540089D}"/>
            </a:ext>
          </a:extLst>
        </xdr:cNvPr>
        <xdr:cNvSpPr txBox="1"/>
      </xdr:nvSpPr>
      <xdr:spPr>
        <a:xfrm>
          <a:off x="5943600" y="4321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537</xdr:row>
      <xdr:rowOff>0</xdr:rowOff>
    </xdr:from>
    <xdr:ext cx="184731" cy="264560"/>
    <xdr:sp macro="" textlink="">
      <xdr:nvSpPr>
        <xdr:cNvPr id="28" name="PoljeZBesedilom 6">
          <a:extLst>
            <a:ext uri="{FF2B5EF4-FFF2-40B4-BE49-F238E27FC236}">
              <a16:creationId xmlns:a16="http://schemas.microsoft.com/office/drawing/2014/main" id="{8FC2D98B-A7DD-430E-BB11-614965C08079}"/>
            </a:ext>
          </a:extLst>
        </xdr:cNvPr>
        <xdr:cNvSpPr txBox="1"/>
      </xdr:nvSpPr>
      <xdr:spPr>
        <a:xfrm>
          <a:off x="5943600" y="4321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537</xdr:row>
      <xdr:rowOff>0</xdr:rowOff>
    </xdr:from>
    <xdr:ext cx="184731" cy="264560"/>
    <xdr:sp macro="" textlink="">
      <xdr:nvSpPr>
        <xdr:cNvPr id="29" name="PoljeZBesedilom 7">
          <a:extLst>
            <a:ext uri="{FF2B5EF4-FFF2-40B4-BE49-F238E27FC236}">
              <a16:creationId xmlns:a16="http://schemas.microsoft.com/office/drawing/2014/main" id="{403ECEAE-B406-4FB2-B596-34C42D022E0F}"/>
            </a:ext>
          </a:extLst>
        </xdr:cNvPr>
        <xdr:cNvSpPr txBox="1"/>
      </xdr:nvSpPr>
      <xdr:spPr>
        <a:xfrm>
          <a:off x="5943600" y="4321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537</xdr:row>
      <xdr:rowOff>0</xdr:rowOff>
    </xdr:from>
    <xdr:ext cx="184731" cy="264560"/>
    <xdr:sp macro="" textlink="">
      <xdr:nvSpPr>
        <xdr:cNvPr id="30" name="PoljeZBesedilom 8">
          <a:extLst>
            <a:ext uri="{FF2B5EF4-FFF2-40B4-BE49-F238E27FC236}">
              <a16:creationId xmlns:a16="http://schemas.microsoft.com/office/drawing/2014/main" id="{7FB2DDCB-11AA-4A59-B152-83BE0CB745A6}"/>
            </a:ext>
          </a:extLst>
        </xdr:cNvPr>
        <xdr:cNvSpPr txBox="1"/>
      </xdr:nvSpPr>
      <xdr:spPr>
        <a:xfrm>
          <a:off x="5943600" y="4321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537</xdr:row>
      <xdr:rowOff>0</xdr:rowOff>
    </xdr:from>
    <xdr:ext cx="184731" cy="264560"/>
    <xdr:sp macro="" textlink="">
      <xdr:nvSpPr>
        <xdr:cNvPr id="31" name="PoljeZBesedilom 9">
          <a:extLst>
            <a:ext uri="{FF2B5EF4-FFF2-40B4-BE49-F238E27FC236}">
              <a16:creationId xmlns:a16="http://schemas.microsoft.com/office/drawing/2014/main" id="{C545ADAC-457B-49C1-B18F-D074871B6AFE}"/>
            </a:ext>
          </a:extLst>
        </xdr:cNvPr>
        <xdr:cNvSpPr txBox="1"/>
      </xdr:nvSpPr>
      <xdr:spPr>
        <a:xfrm>
          <a:off x="5943600" y="4321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537</xdr:row>
      <xdr:rowOff>0</xdr:rowOff>
    </xdr:from>
    <xdr:ext cx="184731" cy="264560"/>
    <xdr:sp macro="" textlink="">
      <xdr:nvSpPr>
        <xdr:cNvPr id="32" name="PoljeZBesedilom 12">
          <a:extLst>
            <a:ext uri="{FF2B5EF4-FFF2-40B4-BE49-F238E27FC236}">
              <a16:creationId xmlns:a16="http://schemas.microsoft.com/office/drawing/2014/main" id="{0E4E84CD-BEB1-4275-B313-A308EFA6ED6F}"/>
            </a:ext>
          </a:extLst>
        </xdr:cNvPr>
        <xdr:cNvSpPr txBox="1"/>
      </xdr:nvSpPr>
      <xdr:spPr>
        <a:xfrm>
          <a:off x="5943600" y="4321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537</xdr:row>
      <xdr:rowOff>0</xdr:rowOff>
    </xdr:from>
    <xdr:ext cx="184731" cy="264560"/>
    <xdr:sp macro="" textlink="">
      <xdr:nvSpPr>
        <xdr:cNvPr id="33" name="PoljeZBesedilom 13">
          <a:extLst>
            <a:ext uri="{FF2B5EF4-FFF2-40B4-BE49-F238E27FC236}">
              <a16:creationId xmlns:a16="http://schemas.microsoft.com/office/drawing/2014/main" id="{0BE8AB12-29AA-45BC-8B22-C065FF38A509}"/>
            </a:ext>
          </a:extLst>
        </xdr:cNvPr>
        <xdr:cNvSpPr txBox="1"/>
      </xdr:nvSpPr>
      <xdr:spPr>
        <a:xfrm>
          <a:off x="5943600" y="4321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537</xdr:row>
      <xdr:rowOff>0</xdr:rowOff>
    </xdr:from>
    <xdr:ext cx="184731" cy="264560"/>
    <xdr:sp macro="" textlink="">
      <xdr:nvSpPr>
        <xdr:cNvPr id="34" name="PoljeZBesedilom 14">
          <a:extLst>
            <a:ext uri="{FF2B5EF4-FFF2-40B4-BE49-F238E27FC236}">
              <a16:creationId xmlns:a16="http://schemas.microsoft.com/office/drawing/2014/main" id="{E57B05A6-471F-4D33-B6D5-EED9DB9228B1}"/>
            </a:ext>
          </a:extLst>
        </xdr:cNvPr>
        <xdr:cNvSpPr txBox="1"/>
      </xdr:nvSpPr>
      <xdr:spPr>
        <a:xfrm>
          <a:off x="5943600" y="4321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537</xdr:row>
      <xdr:rowOff>0</xdr:rowOff>
    </xdr:from>
    <xdr:ext cx="184731" cy="264560"/>
    <xdr:sp macro="" textlink="">
      <xdr:nvSpPr>
        <xdr:cNvPr id="35" name="PoljeZBesedilom 15">
          <a:extLst>
            <a:ext uri="{FF2B5EF4-FFF2-40B4-BE49-F238E27FC236}">
              <a16:creationId xmlns:a16="http://schemas.microsoft.com/office/drawing/2014/main" id="{3D022ED6-ADE1-4C64-B523-CCFB56E2BEAD}"/>
            </a:ext>
          </a:extLst>
        </xdr:cNvPr>
        <xdr:cNvSpPr txBox="1"/>
      </xdr:nvSpPr>
      <xdr:spPr>
        <a:xfrm>
          <a:off x="5943600" y="4321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537</xdr:row>
      <xdr:rowOff>0</xdr:rowOff>
    </xdr:from>
    <xdr:ext cx="184731" cy="264560"/>
    <xdr:sp macro="" textlink="">
      <xdr:nvSpPr>
        <xdr:cNvPr id="36" name="PoljeZBesedilom 22">
          <a:extLst>
            <a:ext uri="{FF2B5EF4-FFF2-40B4-BE49-F238E27FC236}">
              <a16:creationId xmlns:a16="http://schemas.microsoft.com/office/drawing/2014/main" id="{D641F3A9-1638-4C5C-BF7D-011C8F3CB734}"/>
            </a:ext>
          </a:extLst>
        </xdr:cNvPr>
        <xdr:cNvSpPr txBox="1"/>
      </xdr:nvSpPr>
      <xdr:spPr>
        <a:xfrm>
          <a:off x="5943600" y="4321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537</xdr:row>
      <xdr:rowOff>0</xdr:rowOff>
    </xdr:from>
    <xdr:ext cx="184731" cy="264560"/>
    <xdr:sp macro="" textlink="">
      <xdr:nvSpPr>
        <xdr:cNvPr id="37" name="PoljeZBesedilom 24">
          <a:extLst>
            <a:ext uri="{FF2B5EF4-FFF2-40B4-BE49-F238E27FC236}">
              <a16:creationId xmlns:a16="http://schemas.microsoft.com/office/drawing/2014/main" id="{D911EFA8-88AB-4B91-BEE2-F382292C2B52}"/>
            </a:ext>
          </a:extLst>
        </xdr:cNvPr>
        <xdr:cNvSpPr txBox="1"/>
      </xdr:nvSpPr>
      <xdr:spPr>
        <a:xfrm>
          <a:off x="5943600" y="4321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537</xdr:row>
      <xdr:rowOff>0</xdr:rowOff>
    </xdr:from>
    <xdr:ext cx="184731" cy="264560"/>
    <xdr:sp macro="" textlink="">
      <xdr:nvSpPr>
        <xdr:cNvPr id="38" name="PoljeZBesedilom 2">
          <a:extLst>
            <a:ext uri="{FF2B5EF4-FFF2-40B4-BE49-F238E27FC236}">
              <a16:creationId xmlns:a16="http://schemas.microsoft.com/office/drawing/2014/main" id="{61616213-1975-474F-BDC9-EC670413F053}"/>
            </a:ext>
          </a:extLst>
        </xdr:cNvPr>
        <xdr:cNvSpPr txBox="1"/>
      </xdr:nvSpPr>
      <xdr:spPr>
        <a:xfrm>
          <a:off x="5934075" y="4321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537</xdr:row>
      <xdr:rowOff>0</xdr:rowOff>
    </xdr:from>
    <xdr:ext cx="184731" cy="264560"/>
    <xdr:sp macro="" textlink="">
      <xdr:nvSpPr>
        <xdr:cNvPr id="39" name="PoljeZBesedilom 72">
          <a:extLst>
            <a:ext uri="{FF2B5EF4-FFF2-40B4-BE49-F238E27FC236}">
              <a16:creationId xmlns:a16="http://schemas.microsoft.com/office/drawing/2014/main" id="{A12D14A3-38F2-4352-8805-CEBBFC12C01E}"/>
            </a:ext>
          </a:extLst>
        </xdr:cNvPr>
        <xdr:cNvSpPr txBox="1"/>
      </xdr:nvSpPr>
      <xdr:spPr>
        <a:xfrm>
          <a:off x="5934075" y="4321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537</xdr:row>
      <xdr:rowOff>0</xdr:rowOff>
    </xdr:from>
    <xdr:ext cx="184731" cy="264560"/>
    <xdr:sp macro="" textlink="">
      <xdr:nvSpPr>
        <xdr:cNvPr id="40" name="PoljeZBesedilom 73">
          <a:extLst>
            <a:ext uri="{FF2B5EF4-FFF2-40B4-BE49-F238E27FC236}">
              <a16:creationId xmlns:a16="http://schemas.microsoft.com/office/drawing/2014/main" id="{11845503-446F-4702-AA44-14A58EF475F7}"/>
            </a:ext>
          </a:extLst>
        </xdr:cNvPr>
        <xdr:cNvSpPr txBox="1"/>
      </xdr:nvSpPr>
      <xdr:spPr>
        <a:xfrm>
          <a:off x="5934075" y="4321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537</xdr:row>
      <xdr:rowOff>0</xdr:rowOff>
    </xdr:from>
    <xdr:ext cx="184731" cy="264560"/>
    <xdr:sp macro="" textlink="">
      <xdr:nvSpPr>
        <xdr:cNvPr id="41" name="PoljeZBesedilom 74">
          <a:extLst>
            <a:ext uri="{FF2B5EF4-FFF2-40B4-BE49-F238E27FC236}">
              <a16:creationId xmlns:a16="http://schemas.microsoft.com/office/drawing/2014/main" id="{BBE29855-6B74-4965-B874-8A93EB0C063F}"/>
            </a:ext>
          </a:extLst>
        </xdr:cNvPr>
        <xdr:cNvSpPr txBox="1"/>
      </xdr:nvSpPr>
      <xdr:spPr>
        <a:xfrm>
          <a:off x="5934075" y="4321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537</xdr:row>
      <xdr:rowOff>0</xdr:rowOff>
    </xdr:from>
    <xdr:ext cx="184731" cy="264560"/>
    <xdr:sp macro="" textlink="">
      <xdr:nvSpPr>
        <xdr:cNvPr id="42" name="PoljeZBesedilom 75">
          <a:extLst>
            <a:ext uri="{FF2B5EF4-FFF2-40B4-BE49-F238E27FC236}">
              <a16:creationId xmlns:a16="http://schemas.microsoft.com/office/drawing/2014/main" id="{A4FDEE3A-EF5B-4C48-9E6A-1E666F1A5CF7}"/>
            </a:ext>
          </a:extLst>
        </xdr:cNvPr>
        <xdr:cNvSpPr txBox="1"/>
      </xdr:nvSpPr>
      <xdr:spPr>
        <a:xfrm>
          <a:off x="5934075" y="4321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537</xdr:row>
      <xdr:rowOff>0</xdr:rowOff>
    </xdr:from>
    <xdr:ext cx="184731" cy="264560"/>
    <xdr:sp macro="" textlink="">
      <xdr:nvSpPr>
        <xdr:cNvPr id="43" name="PoljeZBesedilom 76">
          <a:extLst>
            <a:ext uri="{FF2B5EF4-FFF2-40B4-BE49-F238E27FC236}">
              <a16:creationId xmlns:a16="http://schemas.microsoft.com/office/drawing/2014/main" id="{ECF97F5E-D230-4BC5-A706-3B5D292E083A}"/>
            </a:ext>
          </a:extLst>
        </xdr:cNvPr>
        <xdr:cNvSpPr txBox="1"/>
      </xdr:nvSpPr>
      <xdr:spPr>
        <a:xfrm>
          <a:off x="5934075" y="4321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537</xdr:row>
      <xdr:rowOff>0</xdr:rowOff>
    </xdr:from>
    <xdr:ext cx="184731" cy="264560"/>
    <xdr:sp macro="" textlink="">
      <xdr:nvSpPr>
        <xdr:cNvPr id="44" name="PoljeZBesedilom 77">
          <a:extLst>
            <a:ext uri="{FF2B5EF4-FFF2-40B4-BE49-F238E27FC236}">
              <a16:creationId xmlns:a16="http://schemas.microsoft.com/office/drawing/2014/main" id="{5765C6B3-6E5A-4BE8-BC97-113E958CAB20}"/>
            </a:ext>
          </a:extLst>
        </xdr:cNvPr>
        <xdr:cNvSpPr txBox="1"/>
      </xdr:nvSpPr>
      <xdr:spPr>
        <a:xfrm>
          <a:off x="5934075" y="4321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537</xdr:row>
      <xdr:rowOff>0</xdr:rowOff>
    </xdr:from>
    <xdr:ext cx="184731" cy="264560"/>
    <xdr:sp macro="" textlink="">
      <xdr:nvSpPr>
        <xdr:cNvPr id="45" name="PoljeZBesedilom 78">
          <a:extLst>
            <a:ext uri="{FF2B5EF4-FFF2-40B4-BE49-F238E27FC236}">
              <a16:creationId xmlns:a16="http://schemas.microsoft.com/office/drawing/2014/main" id="{E57D12C9-7CF6-4CDB-914C-132072CD8DCE}"/>
            </a:ext>
          </a:extLst>
        </xdr:cNvPr>
        <xdr:cNvSpPr txBox="1"/>
      </xdr:nvSpPr>
      <xdr:spPr>
        <a:xfrm>
          <a:off x="5934075" y="4321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537</xdr:row>
      <xdr:rowOff>0</xdr:rowOff>
    </xdr:from>
    <xdr:ext cx="184731" cy="264560"/>
    <xdr:sp macro="" textlink="">
      <xdr:nvSpPr>
        <xdr:cNvPr id="46" name="PoljeZBesedilom 79">
          <a:extLst>
            <a:ext uri="{FF2B5EF4-FFF2-40B4-BE49-F238E27FC236}">
              <a16:creationId xmlns:a16="http://schemas.microsoft.com/office/drawing/2014/main" id="{844B16CE-1579-4D52-A7F7-A9F1AFF6DDBA}"/>
            </a:ext>
          </a:extLst>
        </xdr:cNvPr>
        <xdr:cNvSpPr txBox="1"/>
      </xdr:nvSpPr>
      <xdr:spPr>
        <a:xfrm>
          <a:off x="5934075" y="4321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537</xdr:row>
      <xdr:rowOff>0</xdr:rowOff>
    </xdr:from>
    <xdr:ext cx="184731" cy="264560"/>
    <xdr:sp macro="" textlink="">
      <xdr:nvSpPr>
        <xdr:cNvPr id="47" name="PoljeZBesedilom 80">
          <a:extLst>
            <a:ext uri="{FF2B5EF4-FFF2-40B4-BE49-F238E27FC236}">
              <a16:creationId xmlns:a16="http://schemas.microsoft.com/office/drawing/2014/main" id="{58E3E40F-A84B-4C4A-8F15-2A4DBD36DC91}"/>
            </a:ext>
          </a:extLst>
        </xdr:cNvPr>
        <xdr:cNvSpPr txBox="1"/>
      </xdr:nvSpPr>
      <xdr:spPr>
        <a:xfrm>
          <a:off x="5934075" y="4321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537</xdr:row>
      <xdr:rowOff>0</xdr:rowOff>
    </xdr:from>
    <xdr:ext cx="184731" cy="264560"/>
    <xdr:sp macro="" textlink="">
      <xdr:nvSpPr>
        <xdr:cNvPr id="48" name="PoljeZBesedilom 81">
          <a:extLst>
            <a:ext uri="{FF2B5EF4-FFF2-40B4-BE49-F238E27FC236}">
              <a16:creationId xmlns:a16="http://schemas.microsoft.com/office/drawing/2014/main" id="{563C4C6B-2C80-4CCB-B330-55474B72F23F}"/>
            </a:ext>
          </a:extLst>
        </xdr:cNvPr>
        <xdr:cNvSpPr txBox="1"/>
      </xdr:nvSpPr>
      <xdr:spPr>
        <a:xfrm>
          <a:off x="5934075" y="43214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3171825</xdr:colOff>
      <xdr:row>539</xdr:row>
      <xdr:rowOff>0</xdr:rowOff>
    </xdr:from>
    <xdr:ext cx="184731" cy="264560"/>
    <xdr:sp macro="" textlink="">
      <xdr:nvSpPr>
        <xdr:cNvPr id="49" name="PoljeZBesedilom 1">
          <a:extLst>
            <a:ext uri="{FF2B5EF4-FFF2-40B4-BE49-F238E27FC236}">
              <a16:creationId xmlns:a16="http://schemas.microsoft.com/office/drawing/2014/main" id="{E1EB518D-1FB7-4EF2-B1D6-C15F0425B604}"/>
            </a:ext>
          </a:extLst>
        </xdr:cNvPr>
        <xdr:cNvSpPr txBox="1"/>
      </xdr:nvSpPr>
      <xdr:spPr>
        <a:xfrm>
          <a:off x="5981700" y="43595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3171825</xdr:colOff>
      <xdr:row>538</xdr:row>
      <xdr:rowOff>0</xdr:rowOff>
    </xdr:from>
    <xdr:ext cx="184731" cy="264560"/>
    <xdr:sp macro="" textlink="">
      <xdr:nvSpPr>
        <xdr:cNvPr id="50" name="PoljeZBesedilom 1">
          <a:extLst>
            <a:ext uri="{FF2B5EF4-FFF2-40B4-BE49-F238E27FC236}">
              <a16:creationId xmlns:a16="http://schemas.microsoft.com/office/drawing/2014/main" id="{88EDC9DA-ED34-42EB-B435-EF2D0696500E}"/>
            </a:ext>
          </a:extLst>
        </xdr:cNvPr>
        <xdr:cNvSpPr txBox="1"/>
      </xdr:nvSpPr>
      <xdr:spPr>
        <a:xfrm>
          <a:off x="5981700" y="43405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541</xdr:row>
      <xdr:rowOff>0</xdr:rowOff>
    </xdr:from>
    <xdr:ext cx="184731" cy="264560"/>
    <xdr:sp macro="" textlink="">
      <xdr:nvSpPr>
        <xdr:cNvPr id="51" name="PoljeZBesedilom 4">
          <a:extLst>
            <a:ext uri="{FF2B5EF4-FFF2-40B4-BE49-F238E27FC236}">
              <a16:creationId xmlns:a16="http://schemas.microsoft.com/office/drawing/2014/main" id="{FA7CFA5D-3C35-4094-A695-304052FCD349}"/>
            </a:ext>
          </a:extLst>
        </xdr:cNvPr>
        <xdr:cNvSpPr txBox="1"/>
      </xdr:nvSpPr>
      <xdr:spPr>
        <a:xfrm>
          <a:off x="5943600" y="439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541</xdr:row>
      <xdr:rowOff>0</xdr:rowOff>
    </xdr:from>
    <xdr:ext cx="184731" cy="264560"/>
    <xdr:sp macro="" textlink="">
      <xdr:nvSpPr>
        <xdr:cNvPr id="52" name="PoljeZBesedilom 5">
          <a:extLst>
            <a:ext uri="{FF2B5EF4-FFF2-40B4-BE49-F238E27FC236}">
              <a16:creationId xmlns:a16="http://schemas.microsoft.com/office/drawing/2014/main" id="{4DC2E33D-0B1A-40AF-AA4A-48614017D688}"/>
            </a:ext>
          </a:extLst>
        </xdr:cNvPr>
        <xdr:cNvSpPr txBox="1"/>
      </xdr:nvSpPr>
      <xdr:spPr>
        <a:xfrm>
          <a:off x="5943600" y="439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541</xdr:row>
      <xdr:rowOff>0</xdr:rowOff>
    </xdr:from>
    <xdr:ext cx="184731" cy="264560"/>
    <xdr:sp macro="" textlink="">
      <xdr:nvSpPr>
        <xdr:cNvPr id="53" name="PoljeZBesedilom 6">
          <a:extLst>
            <a:ext uri="{FF2B5EF4-FFF2-40B4-BE49-F238E27FC236}">
              <a16:creationId xmlns:a16="http://schemas.microsoft.com/office/drawing/2014/main" id="{65A80B92-808B-4B2E-9E0C-39DF99FA8C46}"/>
            </a:ext>
          </a:extLst>
        </xdr:cNvPr>
        <xdr:cNvSpPr txBox="1"/>
      </xdr:nvSpPr>
      <xdr:spPr>
        <a:xfrm>
          <a:off x="5943600" y="439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541</xdr:row>
      <xdr:rowOff>0</xdr:rowOff>
    </xdr:from>
    <xdr:ext cx="184731" cy="264560"/>
    <xdr:sp macro="" textlink="">
      <xdr:nvSpPr>
        <xdr:cNvPr id="54" name="PoljeZBesedilom 7">
          <a:extLst>
            <a:ext uri="{FF2B5EF4-FFF2-40B4-BE49-F238E27FC236}">
              <a16:creationId xmlns:a16="http://schemas.microsoft.com/office/drawing/2014/main" id="{F3448E2B-B375-40AE-8671-09EA8EA5286C}"/>
            </a:ext>
          </a:extLst>
        </xdr:cNvPr>
        <xdr:cNvSpPr txBox="1"/>
      </xdr:nvSpPr>
      <xdr:spPr>
        <a:xfrm>
          <a:off x="5943600" y="439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541</xdr:row>
      <xdr:rowOff>0</xdr:rowOff>
    </xdr:from>
    <xdr:ext cx="184731" cy="264560"/>
    <xdr:sp macro="" textlink="">
      <xdr:nvSpPr>
        <xdr:cNvPr id="55" name="PoljeZBesedilom 8">
          <a:extLst>
            <a:ext uri="{FF2B5EF4-FFF2-40B4-BE49-F238E27FC236}">
              <a16:creationId xmlns:a16="http://schemas.microsoft.com/office/drawing/2014/main" id="{38C16D41-9C62-4842-BF19-367385497DB7}"/>
            </a:ext>
          </a:extLst>
        </xdr:cNvPr>
        <xdr:cNvSpPr txBox="1"/>
      </xdr:nvSpPr>
      <xdr:spPr>
        <a:xfrm>
          <a:off x="5943600" y="439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541</xdr:row>
      <xdr:rowOff>0</xdr:rowOff>
    </xdr:from>
    <xdr:ext cx="184731" cy="264560"/>
    <xdr:sp macro="" textlink="">
      <xdr:nvSpPr>
        <xdr:cNvPr id="56" name="PoljeZBesedilom 9">
          <a:extLst>
            <a:ext uri="{FF2B5EF4-FFF2-40B4-BE49-F238E27FC236}">
              <a16:creationId xmlns:a16="http://schemas.microsoft.com/office/drawing/2014/main" id="{8A7BC08D-47BF-4BF0-968A-F917AA188B39}"/>
            </a:ext>
          </a:extLst>
        </xdr:cNvPr>
        <xdr:cNvSpPr txBox="1"/>
      </xdr:nvSpPr>
      <xdr:spPr>
        <a:xfrm>
          <a:off x="5943600" y="439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541</xdr:row>
      <xdr:rowOff>0</xdr:rowOff>
    </xdr:from>
    <xdr:ext cx="184731" cy="264560"/>
    <xdr:sp macro="" textlink="">
      <xdr:nvSpPr>
        <xdr:cNvPr id="57" name="PoljeZBesedilom 12">
          <a:extLst>
            <a:ext uri="{FF2B5EF4-FFF2-40B4-BE49-F238E27FC236}">
              <a16:creationId xmlns:a16="http://schemas.microsoft.com/office/drawing/2014/main" id="{3C326452-41AD-4FFC-B84D-DB5EE8E06865}"/>
            </a:ext>
          </a:extLst>
        </xdr:cNvPr>
        <xdr:cNvSpPr txBox="1"/>
      </xdr:nvSpPr>
      <xdr:spPr>
        <a:xfrm>
          <a:off x="5943600" y="439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541</xdr:row>
      <xdr:rowOff>0</xdr:rowOff>
    </xdr:from>
    <xdr:ext cx="184731" cy="264560"/>
    <xdr:sp macro="" textlink="">
      <xdr:nvSpPr>
        <xdr:cNvPr id="58" name="PoljeZBesedilom 13">
          <a:extLst>
            <a:ext uri="{FF2B5EF4-FFF2-40B4-BE49-F238E27FC236}">
              <a16:creationId xmlns:a16="http://schemas.microsoft.com/office/drawing/2014/main" id="{91CFE410-A128-4FAF-87A1-CB1976FC1D75}"/>
            </a:ext>
          </a:extLst>
        </xdr:cNvPr>
        <xdr:cNvSpPr txBox="1"/>
      </xdr:nvSpPr>
      <xdr:spPr>
        <a:xfrm>
          <a:off x="5943600" y="439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541</xdr:row>
      <xdr:rowOff>0</xdr:rowOff>
    </xdr:from>
    <xdr:ext cx="184731" cy="264560"/>
    <xdr:sp macro="" textlink="">
      <xdr:nvSpPr>
        <xdr:cNvPr id="59" name="PoljeZBesedilom 14">
          <a:extLst>
            <a:ext uri="{FF2B5EF4-FFF2-40B4-BE49-F238E27FC236}">
              <a16:creationId xmlns:a16="http://schemas.microsoft.com/office/drawing/2014/main" id="{9210B2FC-957E-4F30-9ECB-F2A338AC6B0F}"/>
            </a:ext>
          </a:extLst>
        </xdr:cNvPr>
        <xdr:cNvSpPr txBox="1"/>
      </xdr:nvSpPr>
      <xdr:spPr>
        <a:xfrm>
          <a:off x="5943600" y="439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541</xdr:row>
      <xdr:rowOff>0</xdr:rowOff>
    </xdr:from>
    <xdr:ext cx="184731" cy="264560"/>
    <xdr:sp macro="" textlink="">
      <xdr:nvSpPr>
        <xdr:cNvPr id="60" name="PoljeZBesedilom 15">
          <a:extLst>
            <a:ext uri="{FF2B5EF4-FFF2-40B4-BE49-F238E27FC236}">
              <a16:creationId xmlns:a16="http://schemas.microsoft.com/office/drawing/2014/main" id="{E5777C6E-5735-4A59-A0CD-9BAC66AAF4D5}"/>
            </a:ext>
          </a:extLst>
        </xdr:cNvPr>
        <xdr:cNvSpPr txBox="1"/>
      </xdr:nvSpPr>
      <xdr:spPr>
        <a:xfrm>
          <a:off x="5943600" y="439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541</xdr:row>
      <xdr:rowOff>0</xdr:rowOff>
    </xdr:from>
    <xdr:ext cx="184731" cy="264560"/>
    <xdr:sp macro="" textlink="">
      <xdr:nvSpPr>
        <xdr:cNvPr id="61" name="PoljeZBesedilom 22">
          <a:extLst>
            <a:ext uri="{FF2B5EF4-FFF2-40B4-BE49-F238E27FC236}">
              <a16:creationId xmlns:a16="http://schemas.microsoft.com/office/drawing/2014/main" id="{16C03052-1E58-4524-B805-119A0C7D5C7D}"/>
            </a:ext>
          </a:extLst>
        </xdr:cNvPr>
        <xdr:cNvSpPr txBox="1"/>
      </xdr:nvSpPr>
      <xdr:spPr>
        <a:xfrm>
          <a:off x="5943600" y="439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541</xdr:row>
      <xdr:rowOff>0</xdr:rowOff>
    </xdr:from>
    <xdr:ext cx="184731" cy="264560"/>
    <xdr:sp macro="" textlink="">
      <xdr:nvSpPr>
        <xdr:cNvPr id="62" name="PoljeZBesedilom 24">
          <a:extLst>
            <a:ext uri="{FF2B5EF4-FFF2-40B4-BE49-F238E27FC236}">
              <a16:creationId xmlns:a16="http://schemas.microsoft.com/office/drawing/2014/main" id="{EFF92485-9E0F-4CA6-AEBA-3B4A4766DFCF}"/>
            </a:ext>
          </a:extLst>
        </xdr:cNvPr>
        <xdr:cNvSpPr txBox="1"/>
      </xdr:nvSpPr>
      <xdr:spPr>
        <a:xfrm>
          <a:off x="5943600" y="439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541</xdr:row>
      <xdr:rowOff>0</xdr:rowOff>
    </xdr:from>
    <xdr:ext cx="184731" cy="264560"/>
    <xdr:sp macro="" textlink="">
      <xdr:nvSpPr>
        <xdr:cNvPr id="63" name="PoljeZBesedilom 2">
          <a:extLst>
            <a:ext uri="{FF2B5EF4-FFF2-40B4-BE49-F238E27FC236}">
              <a16:creationId xmlns:a16="http://schemas.microsoft.com/office/drawing/2014/main" id="{22810F43-AF11-43BA-86A5-392D8D8B3149}"/>
            </a:ext>
          </a:extLst>
        </xdr:cNvPr>
        <xdr:cNvSpPr txBox="1"/>
      </xdr:nvSpPr>
      <xdr:spPr>
        <a:xfrm>
          <a:off x="5934075" y="439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541</xdr:row>
      <xdr:rowOff>0</xdr:rowOff>
    </xdr:from>
    <xdr:ext cx="184731" cy="264560"/>
    <xdr:sp macro="" textlink="">
      <xdr:nvSpPr>
        <xdr:cNvPr id="64" name="PoljeZBesedilom 72">
          <a:extLst>
            <a:ext uri="{FF2B5EF4-FFF2-40B4-BE49-F238E27FC236}">
              <a16:creationId xmlns:a16="http://schemas.microsoft.com/office/drawing/2014/main" id="{1DF04354-98BE-43B7-B638-C06ADD9331C6}"/>
            </a:ext>
          </a:extLst>
        </xdr:cNvPr>
        <xdr:cNvSpPr txBox="1"/>
      </xdr:nvSpPr>
      <xdr:spPr>
        <a:xfrm>
          <a:off x="5934075" y="439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541</xdr:row>
      <xdr:rowOff>0</xdr:rowOff>
    </xdr:from>
    <xdr:ext cx="184731" cy="264560"/>
    <xdr:sp macro="" textlink="">
      <xdr:nvSpPr>
        <xdr:cNvPr id="65" name="PoljeZBesedilom 73">
          <a:extLst>
            <a:ext uri="{FF2B5EF4-FFF2-40B4-BE49-F238E27FC236}">
              <a16:creationId xmlns:a16="http://schemas.microsoft.com/office/drawing/2014/main" id="{05120D87-BFD9-450D-8A1D-55CDAB220A2F}"/>
            </a:ext>
          </a:extLst>
        </xdr:cNvPr>
        <xdr:cNvSpPr txBox="1"/>
      </xdr:nvSpPr>
      <xdr:spPr>
        <a:xfrm>
          <a:off x="5934075" y="439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541</xdr:row>
      <xdr:rowOff>0</xdr:rowOff>
    </xdr:from>
    <xdr:ext cx="184731" cy="264560"/>
    <xdr:sp macro="" textlink="">
      <xdr:nvSpPr>
        <xdr:cNvPr id="66" name="PoljeZBesedilom 74">
          <a:extLst>
            <a:ext uri="{FF2B5EF4-FFF2-40B4-BE49-F238E27FC236}">
              <a16:creationId xmlns:a16="http://schemas.microsoft.com/office/drawing/2014/main" id="{04173D00-176D-444A-A1D8-E36224638F6D}"/>
            </a:ext>
          </a:extLst>
        </xdr:cNvPr>
        <xdr:cNvSpPr txBox="1"/>
      </xdr:nvSpPr>
      <xdr:spPr>
        <a:xfrm>
          <a:off x="5934075" y="439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541</xdr:row>
      <xdr:rowOff>0</xdr:rowOff>
    </xdr:from>
    <xdr:ext cx="184731" cy="264560"/>
    <xdr:sp macro="" textlink="">
      <xdr:nvSpPr>
        <xdr:cNvPr id="67" name="PoljeZBesedilom 75">
          <a:extLst>
            <a:ext uri="{FF2B5EF4-FFF2-40B4-BE49-F238E27FC236}">
              <a16:creationId xmlns:a16="http://schemas.microsoft.com/office/drawing/2014/main" id="{3A819E6F-35F5-492F-B374-0EFEC4F45FA1}"/>
            </a:ext>
          </a:extLst>
        </xdr:cNvPr>
        <xdr:cNvSpPr txBox="1"/>
      </xdr:nvSpPr>
      <xdr:spPr>
        <a:xfrm>
          <a:off x="5934075" y="439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541</xdr:row>
      <xdr:rowOff>0</xdr:rowOff>
    </xdr:from>
    <xdr:ext cx="184731" cy="264560"/>
    <xdr:sp macro="" textlink="">
      <xdr:nvSpPr>
        <xdr:cNvPr id="68" name="PoljeZBesedilom 76">
          <a:extLst>
            <a:ext uri="{FF2B5EF4-FFF2-40B4-BE49-F238E27FC236}">
              <a16:creationId xmlns:a16="http://schemas.microsoft.com/office/drawing/2014/main" id="{7D1C0F25-CE4A-414A-BAF3-7DCD45A8EB9C}"/>
            </a:ext>
          </a:extLst>
        </xdr:cNvPr>
        <xdr:cNvSpPr txBox="1"/>
      </xdr:nvSpPr>
      <xdr:spPr>
        <a:xfrm>
          <a:off x="5934075" y="439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541</xdr:row>
      <xdr:rowOff>0</xdr:rowOff>
    </xdr:from>
    <xdr:ext cx="184731" cy="264560"/>
    <xdr:sp macro="" textlink="">
      <xdr:nvSpPr>
        <xdr:cNvPr id="69" name="PoljeZBesedilom 77">
          <a:extLst>
            <a:ext uri="{FF2B5EF4-FFF2-40B4-BE49-F238E27FC236}">
              <a16:creationId xmlns:a16="http://schemas.microsoft.com/office/drawing/2014/main" id="{95632AC0-5920-434A-8DB6-F1AFAE773B2D}"/>
            </a:ext>
          </a:extLst>
        </xdr:cNvPr>
        <xdr:cNvSpPr txBox="1"/>
      </xdr:nvSpPr>
      <xdr:spPr>
        <a:xfrm>
          <a:off x="5934075" y="439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541</xdr:row>
      <xdr:rowOff>0</xdr:rowOff>
    </xdr:from>
    <xdr:ext cx="184731" cy="264560"/>
    <xdr:sp macro="" textlink="">
      <xdr:nvSpPr>
        <xdr:cNvPr id="70" name="PoljeZBesedilom 78">
          <a:extLst>
            <a:ext uri="{FF2B5EF4-FFF2-40B4-BE49-F238E27FC236}">
              <a16:creationId xmlns:a16="http://schemas.microsoft.com/office/drawing/2014/main" id="{EA3F62FE-C441-4AFC-9676-FC36C7ED98BF}"/>
            </a:ext>
          </a:extLst>
        </xdr:cNvPr>
        <xdr:cNvSpPr txBox="1"/>
      </xdr:nvSpPr>
      <xdr:spPr>
        <a:xfrm>
          <a:off x="5934075" y="439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541</xdr:row>
      <xdr:rowOff>0</xdr:rowOff>
    </xdr:from>
    <xdr:ext cx="184731" cy="264560"/>
    <xdr:sp macro="" textlink="">
      <xdr:nvSpPr>
        <xdr:cNvPr id="71" name="PoljeZBesedilom 79">
          <a:extLst>
            <a:ext uri="{FF2B5EF4-FFF2-40B4-BE49-F238E27FC236}">
              <a16:creationId xmlns:a16="http://schemas.microsoft.com/office/drawing/2014/main" id="{FB323338-158B-4384-A8B5-8D048FF55B6B}"/>
            </a:ext>
          </a:extLst>
        </xdr:cNvPr>
        <xdr:cNvSpPr txBox="1"/>
      </xdr:nvSpPr>
      <xdr:spPr>
        <a:xfrm>
          <a:off x="5934075" y="439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541</xdr:row>
      <xdr:rowOff>0</xdr:rowOff>
    </xdr:from>
    <xdr:ext cx="184731" cy="264560"/>
    <xdr:sp macro="" textlink="">
      <xdr:nvSpPr>
        <xdr:cNvPr id="72" name="PoljeZBesedilom 80">
          <a:extLst>
            <a:ext uri="{FF2B5EF4-FFF2-40B4-BE49-F238E27FC236}">
              <a16:creationId xmlns:a16="http://schemas.microsoft.com/office/drawing/2014/main" id="{63EF52E1-2DEA-4A90-9B33-ECD2777D9CB8}"/>
            </a:ext>
          </a:extLst>
        </xdr:cNvPr>
        <xdr:cNvSpPr txBox="1"/>
      </xdr:nvSpPr>
      <xdr:spPr>
        <a:xfrm>
          <a:off x="5934075" y="439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541</xdr:row>
      <xdr:rowOff>0</xdr:rowOff>
    </xdr:from>
    <xdr:ext cx="184731" cy="264560"/>
    <xdr:sp macro="" textlink="">
      <xdr:nvSpPr>
        <xdr:cNvPr id="73" name="PoljeZBesedilom 81">
          <a:extLst>
            <a:ext uri="{FF2B5EF4-FFF2-40B4-BE49-F238E27FC236}">
              <a16:creationId xmlns:a16="http://schemas.microsoft.com/office/drawing/2014/main" id="{1AF3F918-12BB-4ACB-8F23-F8FF156D99DC}"/>
            </a:ext>
          </a:extLst>
        </xdr:cNvPr>
        <xdr:cNvSpPr txBox="1"/>
      </xdr:nvSpPr>
      <xdr:spPr>
        <a:xfrm>
          <a:off x="5934075" y="43976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544</xdr:row>
      <xdr:rowOff>0</xdr:rowOff>
    </xdr:from>
    <xdr:ext cx="184731" cy="264560"/>
    <xdr:sp macro="" textlink="">
      <xdr:nvSpPr>
        <xdr:cNvPr id="74" name="PoljeZBesedilom 4">
          <a:extLst>
            <a:ext uri="{FF2B5EF4-FFF2-40B4-BE49-F238E27FC236}">
              <a16:creationId xmlns:a16="http://schemas.microsoft.com/office/drawing/2014/main" id="{DEC5F622-ED10-4B87-8B73-5106B2A55A83}"/>
            </a:ext>
          </a:extLst>
        </xdr:cNvPr>
        <xdr:cNvSpPr txBox="1"/>
      </xdr:nvSpPr>
      <xdr:spPr>
        <a:xfrm>
          <a:off x="5943600" y="4454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544</xdr:row>
      <xdr:rowOff>0</xdr:rowOff>
    </xdr:from>
    <xdr:ext cx="184731" cy="264560"/>
    <xdr:sp macro="" textlink="">
      <xdr:nvSpPr>
        <xdr:cNvPr id="75" name="PoljeZBesedilom 5">
          <a:extLst>
            <a:ext uri="{FF2B5EF4-FFF2-40B4-BE49-F238E27FC236}">
              <a16:creationId xmlns:a16="http://schemas.microsoft.com/office/drawing/2014/main" id="{636667A5-BB79-446D-9851-6B9828FC1163}"/>
            </a:ext>
          </a:extLst>
        </xdr:cNvPr>
        <xdr:cNvSpPr txBox="1"/>
      </xdr:nvSpPr>
      <xdr:spPr>
        <a:xfrm>
          <a:off x="5943600" y="4454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544</xdr:row>
      <xdr:rowOff>0</xdr:rowOff>
    </xdr:from>
    <xdr:ext cx="184731" cy="264560"/>
    <xdr:sp macro="" textlink="">
      <xdr:nvSpPr>
        <xdr:cNvPr id="76" name="PoljeZBesedilom 6">
          <a:extLst>
            <a:ext uri="{FF2B5EF4-FFF2-40B4-BE49-F238E27FC236}">
              <a16:creationId xmlns:a16="http://schemas.microsoft.com/office/drawing/2014/main" id="{F2920AE1-8E02-4675-AC48-11F0E0DEC5D6}"/>
            </a:ext>
          </a:extLst>
        </xdr:cNvPr>
        <xdr:cNvSpPr txBox="1"/>
      </xdr:nvSpPr>
      <xdr:spPr>
        <a:xfrm>
          <a:off x="5943600" y="4454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544</xdr:row>
      <xdr:rowOff>0</xdr:rowOff>
    </xdr:from>
    <xdr:ext cx="184731" cy="264560"/>
    <xdr:sp macro="" textlink="">
      <xdr:nvSpPr>
        <xdr:cNvPr id="77" name="PoljeZBesedilom 7">
          <a:extLst>
            <a:ext uri="{FF2B5EF4-FFF2-40B4-BE49-F238E27FC236}">
              <a16:creationId xmlns:a16="http://schemas.microsoft.com/office/drawing/2014/main" id="{F1D62CE5-341F-4F1F-B12F-8B260B6BCAC5}"/>
            </a:ext>
          </a:extLst>
        </xdr:cNvPr>
        <xdr:cNvSpPr txBox="1"/>
      </xdr:nvSpPr>
      <xdr:spPr>
        <a:xfrm>
          <a:off x="5943600" y="4454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544</xdr:row>
      <xdr:rowOff>0</xdr:rowOff>
    </xdr:from>
    <xdr:ext cx="184731" cy="264560"/>
    <xdr:sp macro="" textlink="">
      <xdr:nvSpPr>
        <xdr:cNvPr id="78" name="PoljeZBesedilom 8">
          <a:extLst>
            <a:ext uri="{FF2B5EF4-FFF2-40B4-BE49-F238E27FC236}">
              <a16:creationId xmlns:a16="http://schemas.microsoft.com/office/drawing/2014/main" id="{32C41D00-6332-4922-8109-5DCF8E79AAFE}"/>
            </a:ext>
          </a:extLst>
        </xdr:cNvPr>
        <xdr:cNvSpPr txBox="1"/>
      </xdr:nvSpPr>
      <xdr:spPr>
        <a:xfrm>
          <a:off x="5943600" y="4454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544</xdr:row>
      <xdr:rowOff>0</xdr:rowOff>
    </xdr:from>
    <xdr:ext cx="184731" cy="264560"/>
    <xdr:sp macro="" textlink="">
      <xdr:nvSpPr>
        <xdr:cNvPr id="79" name="PoljeZBesedilom 9">
          <a:extLst>
            <a:ext uri="{FF2B5EF4-FFF2-40B4-BE49-F238E27FC236}">
              <a16:creationId xmlns:a16="http://schemas.microsoft.com/office/drawing/2014/main" id="{D137514F-74FB-438A-8506-B348B9EA87C6}"/>
            </a:ext>
          </a:extLst>
        </xdr:cNvPr>
        <xdr:cNvSpPr txBox="1"/>
      </xdr:nvSpPr>
      <xdr:spPr>
        <a:xfrm>
          <a:off x="5943600" y="4454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544</xdr:row>
      <xdr:rowOff>0</xdr:rowOff>
    </xdr:from>
    <xdr:ext cx="184731" cy="264560"/>
    <xdr:sp macro="" textlink="">
      <xdr:nvSpPr>
        <xdr:cNvPr id="80" name="PoljeZBesedilom 12">
          <a:extLst>
            <a:ext uri="{FF2B5EF4-FFF2-40B4-BE49-F238E27FC236}">
              <a16:creationId xmlns:a16="http://schemas.microsoft.com/office/drawing/2014/main" id="{E9B8ED72-83D2-4F43-A66D-09B38C02B61C}"/>
            </a:ext>
          </a:extLst>
        </xdr:cNvPr>
        <xdr:cNvSpPr txBox="1"/>
      </xdr:nvSpPr>
      <xdr:spPr>
        <a:xfrm>
          <a:off x="5943600" y="4454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544</xdr:row>
      <xdr:rowOff>0</xdr:rowOff>
    </xdr:from>
    <xdr:ext cx="184731" cy="264560"/>
    <xdr:sp macro="" textlink="">
      <xdr:nvSpPr>
        <xdr:cNvPr id="81" name="PoljeZBesedilom 13">
          <a:extLst>
            <a:ext uri="{FF2B5EF4-FFF2-40B4-BE49-F238E27FC236}">
              <a16:creationId xmlns:a16="http://schemas.microsoft.com/office/drawing/2014/main" id="{CDDC5C4F-3E81-49B2-ACE5-6BFBCAF3C52D}"/>
            </a:ext>
          </a:extLst>
        </xdr:cNvPr>
        <xdr:cNvSpPr txBox="1"/>
      </xdr:nvSpPr>
      <xdr:spPr>
        <a:xfrm>
          <a:off x="5943600" y="4454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544</xdr:row>
      <xdr:rowOff>0</xdr:rowOff>
    </xdr:from>
    <xdr:ext cx="184731" cy="264560"/>
    <xdr:sp macro="" textlink="">
      <xdr:nvSpPr>
        <xdr:cNvPr id="82" name="PoljeZBesedilom 14">
          <a:extLst>
            <a:ext uri="{FF2B5EF4-FFF2-40B4-BE49-F238E27FC236}">
              <a16:creationId xmlns:a16="http://schemas.microsoft.com/office/drawing/2014/main" id="{F07B1F9A-AAA9-4589-9BEF-BAF651CC7912}"/>
            </a:ext>
          </a:extLst>
        </xdr:cNvPr>
        <xdr:cNvSpPr txBox="1"/>
      </xdr:nvSpPr>
      <xdr:spPr>
        <a:xfrm>
          <a:off x="5943600" y="4454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544</xdr:row>
      <xdr:rowOff>0</xdr:rowOff>
    </xdr:from>
    <xdr:ext cx="184731" cy="264560"/>
    <xdr:sp macro="" textlink="">
      <xdr:nvSpPr>
        <xdr:cNvPr id="83" name="PoljeZBesedilom 15">
          <a:extLst>
            <a:ext uri="{FF2B5EF4-FFF2-40B4-BE49-F238E27FC236}">
              <a16:creationId xmlns:a16="http://schemas.microsoft.com/office/drawing/2014/main" id="{B2F4A1F2-DFC7-4740-8F74-D9991A39531A}"/>
            </a:ext>
          </a:extLst>
        </xdr:cNvPr>
        <xdr:cNvSpPr txBox="1"/>
      </xdr:nvSpPr>
      <xdr:spPr>
        <a:xfrm>
          <a:off x="5943600" y="4454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544</xdr:row>
      <xdr:rowOff>0</xdr:rowOff>
    </xdr:from>
    <xdr:ext cx="184731" cy="264560"/>
    <xdr:sp macro="" textlink="">
      <xdr:nvSpPr>
        <xdr:cNvPr id="84" name="PoljeZBesedilom 22">
          <a:extLst>
            <a:ext uri="{FF2B5EF4-FFF2-40B4-BE49-F238E27FC236}">
              <a16:creationId xmlns:a16="http://schemas.microsoft.com/office/drawing/2014/main" id="{362CD018-E36A-4529-A05C-732469D5C3CE}"/>
            </a:ext>
          </a:extLst>
        </xdr:cNvPr>
        <xdr:cNvSpPr txBox="1"/>
      </xdr:nvSpPr>
      <xdr:spPr>
        <a:xfrm>
          <a:off x="5943600" y="4454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544</xdr:row>
      <xdr:rowOff>0</xdr:rowOff>
    </xdr:from>
    <xdr:ext cx="184731" cy="264560"/>
    <xdr:sp macro="" textlink="">
      <xdr:nvSpPr>
        <xdr:cNvPr id="85" name="PoljeZBesedilom 24">
          <a:extLst>
            <a:ext uri="{FF2B5EF4-FFF2-40B4-BE49-F238E27FC236}">
              <a16:creationId xmlns:a16="http://schemas.microsoft.com/office/drawing/2014/main" id="{B4A074CF-FC39-46B6-853C-4ECFD2006F89}"/>
            </a:ext>
          </a:extLst>
        </xdr:cNvPr>
        <xdr:cNvSpPr txBox="1"/>
      </xdr:nvSpPr>
      <xdr:spPr>
        <a:xfrm>
          <a:off x="5943600" y="4454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544</xdr:row>
      <xdr:rowOff>0</xdr:rowOff>
    </xdr:from>
    <xdr:ext cx="184731" cy="264560"/>
    <xdr:sp macro="" textlink="">
      <xdr:nvSpPr>
        <xdr:cNvPr id="86" name="PoljeZBesedilom 2">
          <a:extLst>
            <a:ext uri="{FF2B5EF4-FFF2-40B4-BE49-F238E27FC236}">
              <a16:creationId xmlns:a16="http://schemas.microsoft.com/office/drawing/2014/main" id="{5B92A4D4-A846-4B48-9A7F-9A5B20821014}"/>
            </a:ext>
          </a:extLst>
        </xdr:cNvPr>
        <xdr:cNvSpPr txBox="1"/>
      </xdr:nvSpPr>
      <xdr:spPr>
        <a:xfrm>
          <a:off x="5934075" y="4454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544</xdr:row>
      <xdr:rowOff>0</xdr:rowOff>
    </xdr:from>
    <xdr:ext cx="184731" cy="264560"/>
    <xdr:sp macro="" textlink="">
      <xdr:nvSpPr>
        <xdr:cNvPr id="87" name="PoljeZBesedilom 72">
          <a:extLst>
            <a:ext uri="{FF2B5EF4-FFF2-40B4-BE49-F238E27FC236}">
              <a16:creationId xmlns:a16="http://schemas.microsoft.com/office/drawing/2014/main" id="{A4CA7F76-8B9C-4F04-A2EE-9AD8BC181D5C}"/>
            </a:ext>
          </a:extLst>
        </xdr:cNvPr>
        <xdr:cNvSpPr txBox="1"/>
      </xdr:nvSpPr>
      <xdr:spPr>
        <a:xfrm>
          <a:off x="5934075" y="4454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544</xdr:row>
      <xdr:rowOff>0</xdr:rowOff>
    </xdr:from>
    <xdr:ext cx="184731" cy="264560"/>
    <xdr:sp macro="" textlink="">
      <xdr:nvSpPr>
        <xdr:cNvPr id="88" name="PoljeZBesedilom 73">
          <a:extLst>
            <a:ext uri="{FF2B5EF4-FFF2-40B4-BE49-F238E27FC236}">
              <a16:creationId xmlns:a16="http://schemas.microsoft.com/office/drawing/2014/main" id="{187EB71C-7062-4F74-9F5F-3A8175B6EB89}"/>
            </a:ext>
          </a:extLst>
        </xdr:cNvPr>
        <xdr:cNvSpPr txBox="1"/>
      </xdr:nvSpPr>
      <xdr:spPr>
        <a:xfrm>
          <a:off x="5934075" y="4454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544</xdr:row>
      <xdr:rowOff>0</xdr:rowOff>
    </xdr:from>
    <xdr:ext cx="184731" cy="264560"/>
    <xdr:sp macro="" textlink="">
      <xdr:nvSpPr>
        <xdr:cNvPr id="89" name="PoljeZBesedilom 74">
          <a:extLst>
            <a:ext uri="{FF2B5EF4-FFF2-40B4-BE49-F238E27FC236}">
              <a16:creationId xmlns:a16="http://schemas.microsoft.com/office/drawing/2014/main" id="{5927579B-DD0C-46E4-921B-6100916316B9}"/>
            </a:ext>
          </a:extLst>
        </xdr:cNvPr>
        <xdr:cNvSpPr txBox="1"/>
      </xdr:nvSpPr>
      <xdr:spPr>
        <a:xfrm>
          <a:off x="5934075" y="4454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544</xdr:row>
      <xdr:rowOff>0</xdr:rowOff>
    </xdr:from>
    <xdr:ext cx="184731" cy="264560"/>
    <xdr:sp macro="" textlink="">
      <xdr:nvSpPr>
        <xdr:cNvPr id="90" name="PoljeZBesedilom 75">
          <a:extLst>
            <a:ext uri="{FF2B5EF4-FFF2-40B4-BE49-F238E27FC236}">
              <a16:creationId xmlns:a16="http://schemas.microsoft.com/office/drawing/2014/main" id="{A2F5BCD7-D760-4026-BDC1-20F0976D2BF4}"/>
            </a:ext>
          </a:extLst>
        </xdr:cNvPr>
        <xdr:cNvSpPr txBox="1"/>
      </xdr:nvSpPr>
      <xdr:spPr>
        <a:xfrm>
          <a:off x="5934075" y="4454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544</xdr:row>
      <xdr:rowOff>0</xdr:rowOff>
    </xdr:from>
    <xdr:ext cx="184731" cy="264560"/>
    <xdr:sp macro="" textlink="">
      <xdr:nvSpPr>
        <xdr:cNvPr id="91" name="PoljeZBesedilom 76">
          <a:extLst>
            <a:ext uri="{FF2B5EF4-FFF2-40B4-BE49-F238E27FC236}">
              <a16:creationId xmlns:a16="http://schemas.microsoft.com/office/drawing/2014/main" id="{DB532931-8692-466C-92C6-4163F36166B5}"/>
            </a:ext>
          </a:extLst>
        </xdr:cNvPr>
        <xdr:cNvSpPr txBox="1"/>
      </xdr:nvSpPr>
      <xdr:spPr>
        <a:xfrm>
          <a:off x="5934075" y="4454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544</xdr:row>
      <xdr:rowOff>0</xdr:rowOff>
    </xdr:from>
    <xdr:ext cx="184731" cy="264560"/>
    <xdr:sp macro="" textlink="">
      <xdr:nvSpPr>
        <xdr:cNvPr id="92" name="PoljeZBesedilom 77">
          <a:extLst>
            <a:ext uri="{FF2B5EF4-FFF2-40B4-BE49-F238E27FC236}">
              <a16:creationId xmlns:a16="http://schemas.microsoft.com/office/drawing/2014/main" id="{14581432-E10A-4E90-A664-667E226E442F}"/>
            </a:ext>
          </a:extLst>
        </xdr:cNvPr>
        <xdr:cNvSpPr txBox="1"/>
      </xdr:nvSpPr>
      <xdr:spPr>
        <a:xfrm>
          <a:off x="5934075" y="4454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544</xdr:row>
      <xdr:rowOff>0</xdr:rowOff>
    </xdr:from>
    <xdr:ext cx="184731" cy="264560"/>
    <xdr:sp macro="" textlink="">
      <xdr:nvSpPr>
        <xdr:cNvPr id="93" name="PoljeZBesedilom 78">
          <a:extLst>
            <a:ext uri="{FF2B5EF4-FFF2-40B4-BE49-F238E27FC236}">
              <a16:creationId xmlns:a16="http://schemas.microsoft.com/office/drawing/2014/main" id="{F1EB3FEF-FF5C-4B19-8025-26790729EEC5}"/>
            </a:ext>
          </a:extLst>
        </xdr:cNvPr>
        <xdr:cNvSpPr txBox="1"/>
      </xdr:nvSpPr>
      <xdr:spPr>
        <a:xfrm>
          <a:off x="5934075" y="4454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544</xdr:row>
      <xdr:rowOff>0</xdr:rowOff>
    </xdr:from>
    <xdr:ext cx="184731" cy="264560"/>
    <xdr:sp macro="" textlink="">
      <xdr:nvSpPr>
        <xdr:cNvPr id="94" name="PoljeZBesedilom 79">
          <a:extLst>
            <a:ext uri="{FF2B5EF4-FFF2-40B4-BE49-F238E27FC236}">
              <a16:creationId xmlns:a16="http://schemas.microsoft.com/office/drawing/2014/main" id="{ECF098A5-01E8-4DC4-81C2-8A72F723B2BE}"/>
            </a:ext>
          </a:extLst>
        </xdr:cNvPr>
        <xdr:cNvSpPr txBox="1"/>
      </xdr:nvSpPr>
      <xdr:spPr>
        <a:xfrm>
          <a:off x="5934075" y="4454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544</xdr:row>
      <xdr:rowOff>0</xdr:rowOff>
    </xdr:from>
    <xdr:ext cx="184731" cy="264560"/>
    <xdr:sp macro="" textlink="">
      <xdr:nvSpPr>
        <xdr:cNvPr id="95" name="PoljeZBesedilom 80">
          <a:extLst>
            <a:ext uri="{FF2B5EF4-FFF2-40B4-BE49-F238E27FC236}">
              <a16:creationId xmlns:a16="http://schemas.microsoft.com/office/drawing/2014/main" id="{56561160-93F5-4F85-89D9-7448829B3A72}"/>
            </a:ext>
          </a:extLst>
        </xdr:cNvPr>
        <xdr:cNvSpPr txBox="1"/>
      </xdr:nvSpPr>
      <xdr:spPr>
        <a:xfrm>
          <a:off x="5934075" y="4454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544</xdr:row>
      <xdr:rowOff>0</xdr:rowOff>
    </xdr:from>
    <xdr:ext cx="184731" cy="264560"/>
    <xdr:sp macro="" textlink="">
      <xdr:nvSpPr>
        <xdr:cNvPr id="96" name="PoljeZBesedilom 81">
          <a:extLst>
            <a:ext uri="{FF2B5EF4-FFF2-40B4-BE49-F238E27FC236}">
              <a16:creationId xmlns:a16="http://schemas.microsoft.com/office/drawing/2014/main" id="{EC455520-B44E-45D2-A449-78113318315D}"/>
            </a:ext>
          </a:extLst>
        </xdr:cNvPr>
        <xdr:cNvSpPr txBox="1"/>
      </xdr:nvSpPr>
      <xdr:spPr>
        <a:xfrm>
          <a:off x="5934075" y="44548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545</xdr:row>
      <xdr:rowOff>0</xdr:rowOff>
    </xdr:from>
    <xdr:ext cx="184731" cy="264560"/>
    <xdr:sp macro="" textlink="">
      <xdr:nvSpPr>
        <xdr:cNvPr id="97" name="PoljeZBesedilom 4">
          <a:extLst>
            <a:ext uri="{FF2B5EF4-FFF2-40B4-BE49-F238E27FC236}">
              <a16:creationId xmlns:a16="http://schemas.microsoft.com/office/drawing/2014/main" id="{9D3140C1-3A21-46AE-BFF4-944ED811DC23}"/>
            </a:ext>
          </a:extLst>
        </xdr:cNvPr>
        <xdr:cNvSpPr txBox="1"/>
      </xdr:nvSpPr>
      <xdr:spPr>
        <a:xfrm>
          <a:off x="5943600"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545</xdr:row>
      <xdr:rowOff>0</xdr:rowOff>
    </xdr:from>
    <xdr:ext cx="184731" cy="264560"/>
    <xdr:sp macro="" textlink="">
      <xdr:nvSpPr>
        <xdr:cNvPr id="98" name="PoljeZBesedilom 5">
          <a:extLst>
            <a:ext uri="{FF2B5EF4-FFF2-40B4-BE49-F238E27FC236}">
              <a16:creationId xmlns:a16="http://schemas.microsoft.com/office/drawing/2014/main" id="{430A5E45-8A07-4D08-9994-428C1C26AF09}"/>
            </a:ext>
          </a:extLst>
        </xdr:cNvPr>
        <xdr:cNvSpPr txBox="1"/>
      </xdr:nvSpPr>
      <xdr:spPr>
        <a:xfrm>
          <a:off x="5943600"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545</xdr:row>
      <xdr:rowOff>0</xdr:rowOff>
    </xdr:from>
    <xdr:ext cx="184731" cy="264560"/>
    <xdr:sp macro="" textlink="">
      <xdr:nvSpPr>
        <xdr:cNvPr id="99" name="PoljeZBesedilom 6">
          <a:extLst>
            <a:ext uri="{FF2B5EF4-FFF2-40B4-BE49-F238E27FC236}">
              <a16:creationId xmlns:a16="http://schemas.microsoft.com/office/drawing/2014/main" id="{1A401E6A-B3C9-4B6D-83ED-B20A1E5A986A}"/>
            </a:ext>
          </a:extLst>
        </xdr:cNvPr>
        <xdr:cNvSpPr txBox="1"/>
      </xdr:nvSpPr>
      <xdr:spPr>
        <a:xfrm>
          <a:off x="5943600"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545</xdr:row>
      <xdr:rowOff>0</xdr:rowOff>
    </xdr:from>
    <xdr:ext cx="184731" cy="264560"/>
    <xdr:sp macro="" textlink="">
      <xdr:nvSpPr>
        <xdr:cNvPr id="100" name="PoljeZBesedilom 7">
          <a:extLst>
            <a:ext uri="{FF2B5EF4-FFF2-40B4-BE49-F238E27FC236}">
              <a16:creationId xmlns:a16="http://schemas.microsoft.com/office/drawing/2014/main" id="{9E7AC4D0-89BF-4FB5-8EE9-B5D731F2AF1A}"/>
            </a:ext>
          </a:extLst>
        </xdr:cNvPr>
        <xdr:cNvSpPr txBox="1"/>
      </xdr:nvSpPr>
      <xdr:spPr>
        <a:xfrm>
          <a:off x="5943600"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545</xdr:row>
      <xdr:rowOff>0</xdr:rowOff>
    </xdr:from>
    <xdr:ext cx="184731" cy="264560"/>
    <xdr:sp macro="" textlink="">
      <xdr:nvSpPr>
        <xdr:cNvPr id="101" name="PoljeZBesedilom 8">
          <a:extLst>
            <a:ext uri="{FF2B5EF4-FFF2-40B4-BE49-F238E27FC236}">
              <a16:creationId xmlns:a16="http://schemas.microsoft.com/office/drawing/2014/main" id="{A59F2723-A7D9-4182-BD1A-18B813C5B43D}"/>
            </a:ext>
          </a:extLst>
        </xdr:cNvPr>
        <xdr:cNvSpPr txBox="1"/>
      </xdr:nvSpPr>
      <xdr:spPr>
        <a:xfrm>
          <a:off x="5943600"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545</xdr:row>
      <xdr:rowOff>0</xdr:rowOff>
    </xdr:from>
    <xdr:ext cx="184731" cy="264560"/>
    <xdr:sp macro="" textlink="">
      <xdr:nvSpPr>
        <xdr:cNvPr id="102" name="PoljeZBesedilom 9">
          <a:extLst>
            <a:ext uri="{FF2B5EF4-FFF2-40B4-BE49-F238E27FC236}">
              <a16:creationId xmlns:a16="http://schemas.microsoft.com/office/drawing/2014/main" id="{5270C794-6F9D-4B57-8E18-035C9BB3FF29}"/>
            </a:ext>
          </a:extLst>
        </xdr:cNvPr>
        <xdr:cNvSpPr txBox="1"/>
      </xdr:nvSpPr>
      <xdr:spPr>
        <a:xfrm>
          <a:off x="5943600"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545</xdr:row>
      <xdr:rowOff>0</xdr:rowOff>
    </xdr:from>
    <xdr:ext cx="184731" cy="264560"/>
    <xdr:sp macro="" textlink="">
      <xdr:nvSpPr>
        <xdr:cNvPr id="103" name="PoljeZBesedilom 12">
          <a:extLst>
            <a:ext uri="{FF2B5EF4-FFF2-40B4-BE49-F238E27FC236}">
              <a16:creationId xmlns:a16="http://schemas.microsoft.com/office/drawing/2014/main" id="{B251ED68-B65C-45F7-988C-E1E20BFD19A6}"/>
            </a:ext>
          </a:extLst>
        </xdr:cNvPr>
        <xdr:cNvSpPr txBox="1"/>
      </xdr:nvSpPr>
      <xdr:spPr>
        <a:xfrm>
          <a:off x="5943600"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545</xdr:row>
      <xdr:rowOff>0</xdr:rowOff>
    </xdr:from>
    <xdr:ext cx="184731" cy="264560"/>
    <xdr:sp macro="" textlink="">
      <xdr:nvSpPr>
        <xdr:cNvPr id="104" name="PoljeZBesedilom 13">
          <a:extLst>
            <a:ext uri="{FF2B5EF4-FFF2-40B4-BE49-F238E27FC236}">
              <a16:creationId xmlns:a16="http://schemas.microsoft.com/office/drawing/2014/main" id="{3F7509CD-28A9-4638-B5F2-FE52932D04B9}"/>
            </a:ext>
          </a:extLst>
        </xdr:cNvPr>
        <xdr:cNvSpPr txBox="1"/>
      </xdr:nvSpPr>
      <xdr:spPr>
        <a:xfrm>
          <a:off x="5943600"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545</xdr:row>
      <xdr:rowOff>0</xdr:rowOff>
    </xdr:from>
    <xdr:ext cx="184731" cy="264560"/>
    <xdr:sp macro="" textlink="">
      <xdr:nvSpPr>
        <xdr:cNvPr id="105" name="PoljeZBesedilom 14">
          <a:extLst>
            <a:ext uri="{FF2B5EF4-FFF2-40B4-BE49-F238E27FC236}">
              <a16:creationId xmlns:a16="http://schemas.microsoft.com/office/drawing/2014/main" id="{70F9CC14-A9BF-4709-A43D-81D0E1145309}"/>
            </a:ext>
          </a:extLst>
        </xdr:cNvPr>
        <xdr:cNvSpPr txBox="1"/>
      </xdr:nvSpPr>
      <xdr:spPr>
        <a:xfrm>
          <a:off x="5943600"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545</xdr:row>
      <xdr:rowOff>0</xdr:rowOff>
    </xdr:from>
    <xdr:ext cx="184731" cy="264560"/>
    <xdr:sp macro="" textlink="">
      <xdr:nvSpPr>
        <xdr:cNvPr id="106" name="PoljeZBesedilom 15">
          <a:extLst>
            <a:ext uri="{FF2B5EF4-FFF2-40B4-BE49-F238E27FC236}">
              <a16:creationId xmlns:a16="http://schemas.microsoft.com/office/drawing/2014/main" id="{D013A9FB-9292-499C-8BA2-AD01A3F22CDB}"/>
            </a:ext>
          </a:extLst>
        </xdr:cNvPr>
        <xdr:cNvSpPr txBox="1"/>
      </xdr:nvSpPr>
      <xdr:spPr>
        <a:xfrm>
          <a:off x="5943600"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545</xdr:row>
      <xdr:rowOff>0</xdr:rowOff>
    </xdr:from>
    <xdr:ext cx="184731" cy="264560"/>
    <xdr:sp macro="" textlink="">
      <xdr:nvSpPr>
        <xdr:cNvPr id="107" name="PoljeZBesedilom 22">
          <a:extLst>
            <a:ext uri="{FF2B5EF4-FFF2-40B4-BE49-F238E27FC236}">
              <a16:creationId xmlns:a16="http://schemas.microsoft.com/office/drawing/2014/main" id="{11FF61B4-830B-44BA-A32B-3F1820513F88}"/>
            </a:ext>
          </a:extLst>
        </xdr:cNvPr>
        <xdr:cNvSpPr txBox="1"/>
      </xdr:nvSpPr>
      <xdr:spPr>
        <a:xfrm>
          <a:off x="5943600"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3133725</xdr:colOff>
      <xdr:row>545</xdr:row>
      <xdr:rowOff>0</xdr:rowOff>
    </xdr:from>
    <xdr:ext cx="184731" cy="264560"/>
    <xdr:sp macro="" textlink="">
      <xdr:nvSpPr>
        <xdr:cNvPr id="108" name="PoljeZBesedilom 24">
          <a:extLst>
            <a:ext uri="{FF2B5EF4-FFF2-40B4-BE49-F238E27FC236}">
              <a16:creationId xmlns:a16="http://schemas.microsoft.com/office/drawing/2014/main" id="{0599E9E9-531A-4037-9C3A-66D6A1428025}"/>
            </a:ext>
          </a:extLst>
        </xdr:cNvPr>
        <xdr:cNvSpPr txBox="1"/>
      </xdr:nvSpPr>
      <xdr:spPr>
        <a:xfrm>
          <a:off x="5943600"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545</xdr:row>
      <xdr:rowOff>0</xdr:rowOff>
    </xdr:from>
    <xdr:ext cx="184731" cy="264560"/>
    <xdr:sp macro="" textlink="">
      <xdr:nvSpPr>
        <xdr:cNvPr id="109" name="PoljeZBesedilom 2">
          <a:extLst>
            <a:ext uri="{FF2B5EF4-FFF2-40B4-BE49-F238E27FC236}">
              <a16:creationId xmlns:a16="http://schemas.microsoft.com/office/drawing/2014/main" id="{51B2140F-29A2-4A5E-BA0E-C84ADA31BAAF}"/>
            </a:ext>
          </a:extLst>
        </xdr:cNvPr>
        <xdr:cNvSpPr txBox="1"/>
      </xdr:nvSpPr>
      <xdr:spPr>
        <a:xfrm>
          <a:off x="5934075"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545</xdr:row>
      <xdr:rowOff>0</xdr:rowOff>
    </xdr:from>
    <xdr:ext cx="184731" cy="264560"/>
    <xdr:sp macro="" textlink="">
      <xdr:nvSpPr>
        <xdr:cNvPr id="110" name="PoljeZBesedilom 72">
          <a:extLst>
            <a:ext uri="{FF2B5EF4-FFF2-40B4-BE49-F238E27FC236}">
              <a16:creationId xmlns:a16="http://schemas.microsoft.com/office/drawing/2014/main" id="{323A9CDF-97AC-4F1C-8522-5BCAC9C861F8}"/>
            </a:ext>
          </a:extLst>
        </xdr:cNvPr>
        <xdr:cNvSpPr txBox="1"/>
      </xdr:nvSpPr>
      <xdr:spPr>
        <a:xfrm>
          <a:off x="5934075"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545</xdr:row>
      <xdr:rowOff>0</xdr:rowOff>
    </xdr:from>
    <xdr:ext cx="184731" cy="264560"/>
    <xdr:sp macro="" textlink="">
      <xdr:nvSpPr>
        <xdr:cNvPr id="111" name="PoljeZBesedilom 73">
          <a:extLst>
            <a:ext uri="{FF2B5EF4-FFF2-40B4-BE49-F238E27FC236}">
              <a16:creationId xmlns:a16="http://schemas.microsoft.com/office/drawing/2014/main" id="{DA8D4702-D82F-4C69-90A6-88A294AFBA74}"/>
            </a:ext>
          </a:extLst>
        </xdr:cNvPr>
        <xdr:cNvSpPr txBox="1"/>
      </xdr:nvSpPr>
      <xdr:spPr>
        <a:xfrm>
          <a:off x="5934075"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545</xdr:row>
      <xdr:rowOff>0</xdr:rowOff>
    </xdr:from>
    <xdr:ext cx="184731" cy="264560"/>
    <xdr:sp macro="" textlink="">
      <xdr:nvSpPr>
        <xdr:cNvPr id="112" name="PoljeZBesedilom 74">
          <a:extLst>
            <a:ext uri="{FF2B5EF4-FFF2-40B4-BE49-F238E27FC236}">
              <a16:creationId xmlns:a16="http://schemas.microsoft.com/office/drawing/2014/main" id="{0FA3CF03-75C2-4AE7-9988-EF7B4B37F715}"/>
            </a:ext>
          </a:extLst>
        </xdr:cNvPr>
        <xdr:cNvSpPr txBox="1"/>
      </xdr:nvSpPr>
      <xdr:spPr>
        <a:xfrm>
          <a:off x="5934075"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545</xdr:row>
      <xdr:rowOff>0</xdr:rowOff>
    </xdr:from>
    <xdr:ext cx="184731" cy="264560"/>
    <xdr:sp macro="" textlink="">
      <xdr:nvSpPr>
        <xdr:cNvPr id="113" name="PoljeZBesedilom 75">
          <a:extLst>
            <a:ext uri="{FF2B5EF4-FFF2-40B4-BE49-F238E27FC236}">
              <a16:creationId xmlns:a16="http://schemas.microsoft.com/office/drawing/2014/main" id="{E6F7BCE5-5812-490C-B381-458A3C97BFCC}"/>
            </a:ext>
          </a:extLst>
        </xdr:cNvPr>
        <xdr:cNvSpPr txBox="1"/>
      </xdr:nvSpPr>
      <xdr:spPr>
        <a:xfrm>
          <a:off x="5934075"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545</xdr:row>
      <xdr:rowOff>0</xdr:rowOff>
    </xdr:from>
    <xdr:ext cx="184731" cy="264560"/>
    <xdr:sp macro="" textlink="">
      <xdr:nvSpPr>
        <xdr:cNvPr id="114" name="PoljeZBesedilom 76">
          <a:extLst>
            <a:ext uri="{FF2B5EF4-FFF2-40B4-BE49-F238E27FC236}">
              <a16:creationId xmlns:a16="http://schemas.microsoft.com/office/drawing/2014/main" id="{C49C771D-C58E-480D-9023-850DCF8051CB}"/>
            </a:ext>
          </a:extLst>
        </xdr:cNvPr>
        <xdr:cNvSpPr txBox="1"/>
      </xdr:nvSpPr>
      <xdr:spPr>
        <a:xfrm>
          <a:off x="5934075"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545</xdr:row>
      <xdr:rowOff>0</xdr:rowOff>
    </xdr:from>
    <xdr:ext cx="184731" cy="264560"/>
    <xdr:sp macro="" textlink="">
      <xdr:nvSpPr>
        <xdr:cNvPr id="115" name="PoljeZBesedilom 77">
          <a:extLst>
            <a:ext uri="{FF2B5EF4-FFF2-40B4-BE49-F238E27FC236}">
              <a16:creationId xmlns:a16="http://schemas.microsoft.com/office/drawing/2014/main" id="{64C05E3D-CE1C-4E06-8048-4947A35198F2}"/>
            </a:ext>
          </a:extLst>
        </xdr:cNvPr>
        <xdr:cNvSpPr txBox="1"/>
      </xdr:nvSpPr>
      <xdr:spPr>
        <a:xfrm>
          <a:off x="5934075"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545</xdr:row>
      <xdr:rowOff>0</xdr:rowOff>
    </xdr:from>
    <xdr:ext cx="184731" cy="264560"/>
    <xdr:sp macro="" textlink="">
      <xdr:nvSpPr>
        <xdr:cNvPr id="116" name="PoljeZBesedilom 78">
          <a:extLst>
            <a:ext uri="{FF2B5EF4-FFF2-40B4-BE49-F238E27FC236}">
              <a16:creationId xmlns:a16="http://schemas.microsoft.com/office/drawing/2014/main" id="{CAC6FEC3-E7D0-41C0-B220-352E8F4A2D08}"/>
            </a:ext>
          </a:extLst>
        </xdr:cNvPr>
        <xdr:cNvSpPr txBox="1"/>
      </xdr:nvSpPr>
      <xdr:spPr>
        <a:xfrm>
          <a:off x="5934075"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545</xdr:row>
      <xdr:rowOff>0</xdr:rowOff>
    </xdr:from>
    <xdr:ext cx="184731" cy="264560"/>
    <xdr:sp macro="" textlink="">
      <xdr:nvSpPr>
        <xdr:cNvPr id="117" name="PoljeZBesedilom 79">
          <a:extLst>
            <a:ext uri="{FF2B5EF4-FFF2-40B4-BE49-F238E27FC236}">
              <a16:creationId xmlns:a16="http://schemas.microsoft.com/office/drawing/2014/main" id="{EA7B1158-E1FE-46BC-A094-4C816BD9FFE1}"/>
            </a:ext>
          </a:extLst>
        </xdr:cNvPr>
        <xdr:cNvSpPr txBox="1"/>
      </xdr:nvSpPr>
      <xdr:spPr>
        <a:xfrm>
          <a:off x="5934075"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545</xdr:row>
      <xdr:rowOff>0</xdr:rowOff>
    </xdr:from>
    <xdr:ext cx="184731" cy="264560"/>
    <xdr:sp macro="" textlink="">
      <xdr:nvSpPr>
        <xdr:cNvPr id="118" name="PoljeZBesedilom 80">
          <a:extLst>
            <a:ext uri="{FF2B5EF4-FFF2-40B4-BE49-F238E27FC236}">
              <a16:creationId xmlns:a16="http://schemas.microsoft.com/office/drawing/2014/main" id="{D302C48F-23F7-4A32-A008-DF9DE1940E92}"/>
            </a:ext>
          </a:extLst>
        </xdr:cNvPr>
        <xdr:cNvSpPr txBox="1"/>
      </xdr:nvSpPr>
      <xdr:spPr>
        <a:xfrm>
          <a:off x="5934075"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oneCellAnchor>
    <xdr:from>
      <xdr:col>3</xdr:col>
      <xdr:colOff>3124200</xdr:colOff>
      <xdr:row>545</xdr:row>
      <xdr:rowOff>0</xdr:rowOff>
    </xdr:from>
    <xdr:ext cx="184731" cy="264560"/>
    <xdr:sp macro="" textlink="">
      <xdr:nvSpPr>
        <xdr:cNvPr id="119" name="PoljeZBesedilom 81">
          <a:extLst>
            <a:ext uri="{FF2B5EF4-FFF2-40B4-BE49-F238E27FC236}">
              <a16:creationId xmlns:a16="http://schemas.microsoft.com/office/drawing/2014/main" id="{E157EF60-955F-4F41-A9E9-8F907447E89B}"/>
            </a:ext>
          </a:extLst>
        </xdr:cNvPr>
        <xdr:cNvSpPr txBox="1"/>
      </xdr:nvSpPr>
      <xdr:spPr>
        <a:xfrm>
          <a:off x="5934075" y="44738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sl-SI"/>
        </a:p>
      </xdr:txBody>
    </xdr:sp>
    <xdr:clientData/>
  </xdr:one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3"/>
  <sheetViews>
    <sheetView view="pageBreakPreview" zoomScale="80" zoomScaleNormal="80" zoomScaleSheetLayoutView="80" workbookViewId="0">
      <selection activeCell="G16" sqref="G16"/>
    </sheetView>
  </sheetViews>
  <sheetFormatPr defaultRowHeight="15"/>
  <cols>
    <col min="1" max="2" width="8.7109375" customWidth="1"/>
    <col min="3" max="3" width="24.7109375" customWidth="1"/>
    <col min="4" max="4" width="50.7109375" customWidth="1"/>
    <col min="5" max="5" width="10.5703125" customWidth="1"/>
    <col min="6" max="7" width="8.7109375" customWidth="1"/>
    <col min="8" max="9" width="12.7109375" customWidth="1"/>
  </cols>
  <sheetData>
    <row r="1" spans="1:9" s="9" customFormat="1" ht="15.75">
      <c r="A1" s="530"/>
      <c r="B1" s="530"/>
      <c r="C1" s="530"/>
      <c r="D1" s="530"/>
      <c r="E1" s="530"/>
      <c r="F1" s="530"/>
      <c r="G1" s="531"/>
      <c r="H1" s="532"/>
      <c r="I1" s="532"/>
    </row>
    <row r="2" spans="1:9" s="1" customFormat="1" ht="15.75">
      <c r="A2" s="533"/>
      <c r="B2" s="534"/>
      <c r="C2" s="534" t="s">
        <v>163</v>
      </c>
      <c r="D2" s="535" t="s">
        <v>164</v>
      </c>
      <c r="E2" s="536"/>
      <c r="F2" s="537"/>
      <c r="G2" s="538"/>
      <c r="H2" s="539"/>
      <c r="I2" s="540"/>
    </row>
    <row r="3" spans="1:9" s="1" customFormat="1" ht="15.75">
      <c r="A3" s="533"/>
      <c r="B3" s="541"/>
      <c r="C3" s="541"/>
      <c r="D3" s="542"/>
      <c r="E3" s="536"/>
      <c r="F3" s="537"/>
      <c r="G3" s="538"/>
      <c r="H3" s="539"/>
      <c r="I3" s="540"/>
    </row>
    <row r="4" spans="1:9" s="1" customFormat="1" ht="31.5">
      <c r="A4" s="533"/>
      <c r="B4" s="534"/>
      <c r="C4" s="534" t="s">
        <v>165</v>
      </c>
      <c r="D4" s="542" t="s">
        <v>166</v>
      </c>
      <c r="E4" s="536"/>
      <c r="F4" s="537"/>
      <c r="G4" s="538"/>
      <c r="H4" s="539"/>
      <c r="I4" s="540"/>
    </row>
    <row r="5" spans="1:9" s="1" customFormat="1" ht="15.75">
      <c r="A5" s="533"/>
      <c r="B5" s="541"/>
      <c r="C5" s="541"/>
      <c r="D5" s="542" t="s">
        <v>167</v>
      </c>
      <c r="E5" s="536"/>
      <c r="F5" s="537"/>
      <c r="G5" s="538"/>
      <c r="H5" s="539"/>
      <c r="I5" s="540"/>
    </row>
    <row r="6" spans="1:9" s="1" customFormat="1" ht="72" customHeight="1" thickBot="1">
      <c r="A6" s="533"/>
      <c r="B6" s="541"/>
      <c r="C6" s="590" t="s">
        <v>1575</v>
      </c>
      <c r="D6" s="590"/>
      <c r="E6" s="590"/>
      <c r="F6" s="590"/>
      <c r="G6" s="590"/>
      <c r="H6" s="590"/>
      <c r="I6" s="540"/>
    </row>
    <row r="7" spans="1:9" s="7" customFormat="1" ht="15.75">
      <c r="A7" s="543"/>
      <c r="B7" s="544"/>
      <c r="C7" s="545" t="s">
        <v>315</v>
      </c>
      <c r="D7" s="546"/>
      <c r="E7" s="547"/>
      <c r="F7" s="548"/>
      <c r="G7" s="548"/>
      <c r="H7" s="548"/>
      <c r="I7" s="549"/>
    </row>
    <row r="8" spans="1:9" s="7" customFormat="1" ht="15.75">
      <c r="A8" s="543"/>
      <c r="B8" s="550"/>
      <c r="C8" s="535"/>
      <c r="D8" s="551"/>
      <c r="E8" s="536"/>
      <c r="F8" s="552"/>
      <c r="G8" s="552"/>
      <c r="H8" s="552"/>
      <c r="I8" s="553"/>
    </row>
    <row r="9" spans="1:9" s="7" customFormat="1" ht="15.75">
      <c r="A9" s="543"/>
      <c r="B9" s="554"/>
      <c r="C9" s="555"/>
      <c r="D9" s="556"/>
      <c r="E9" s="557"/>
      <c r="F9" s="558"/>
      <c r="G9" s="558"/>
      <c r="H9" s="558"/>
      <c r="I9" s="559"/>
    </row>
    <row r="10" spans="1:9" s="30" customFormat="1" ht="15.75">
      <c r="A10" s="560"/>
      <c r="B10" s="561" t="s">
        <v>312</v>
      </c>
      <c r="C10" s="562" t="s">
        <v>309</v>
      </c>
      <c r="D10" s="562"/>
      <c r="E10" s="563" t="s">
        <v>1572</v>
      </c>
      <c r="F10" s="564"/>
      <c r="G10" s="564"/>
      <c r="H10" s="564"/>
      <c r="I10" s="565">
        <f>'Skl. 1-TELOVADNICA-OPREMA'!I22</f>
        <v>0</v>
      </c>
    </row>
    <row r="11" spans="1:9" s="30" customFormat="1" ht="15.75">
      <c r="A11" s="560"/>
      <c r="B11" s="561" t="s">
        <v>313</v>
      </c>
      <c r="C11" s="562" t="s">
        <v>494</v>
      </c>
      <c r="D11" s="562"/>
      <c r="E11" s="563" t="s">
        <v>1572</v>
      </c>
      <c r="F11" s="564"/>
      <c r="G11" s="564"/>
      <c r="H11" s="564"/>
      <c r="I11" s="565">
        <f>'Skl.1-TELOVADNICA-TEH EL.OPREMA'!I12</f>
        <v>0</v>
      </c>
    </row>
    <row r="12" spans="1:9" s="30" customFormat="1" ht="15.75">
      <c r="A12" s="560"/>
      <c r="B12" s="561" t="s">
        <v>495</v>
      </c>
      <c r="C12" s="562" t="s">
        <v>311</v>
      </c>
      <c r="D12" s="562"/>
      <c r="E12" s="563" t="s">
        <v>1572</v>
      </c>
      <c r="F12" s="564"/>
      <c r="G12" s="564"/>
      <c r="H12" s="564"/>
      <c r="I12" s="565">
        <f>'Skl. 1-ŠPORTNA OPREMA'!I12</f>
        <v>0</v>
      </c>
    </row>
    <row r="13" spans="1:9" s="30" customFormat="1" ht="15.75">
      <c r="A13" s="560"/>
      <c r="B13" s="561"/>
      <c r="C13" s="562"/>
      <c r="D13" s="562"/>
      <c r="E13" s="563"/>
      <c r="F13" s="564"/>
      <c r="G13" s="564"/>
      <c r="H13" s="564"/>
      <c r="I13" s="565"/>
    </row>
    <row r="14" spans="1:9" s="30" customFormat="1" ht="15.75">
      <c r="A14" s="560"/>
      <c r="B14" s="566"/>
      <c r="C14" s="567"/>
      <c r="D14" s="567"/>
      <c r="E14" s="568"/>
      <c r="F14" s="569"/>
      <c r="G14" s="569"/>
      <c r="H14" s="569"/>
      <c r="I14" s="570"/>
    </row>
    <row r="15" spans="1:9" s="30" customFormat="1" ht="15.75">
      <c r="A15" s="560"/>
      <c r="B15" s="561" t="s">
        <v>314</v>
      </c>
      <c r="C15" s="571" t="s">
        <v>310</v>
      </c>
      <c r="D15" s="562"/>
      <c r="E15" s="563" t="s">
        <v>1573</v>
      </c>
      <c r="F15" s="564"/>
      <c r="G15" s="564"/>
      <c r="H15" s="564"/>
      <c r="I15" s="565">
        <f>'Skl. 2-TEH.OPREMA-LESARSKA DEL.'!I16</f>
        <v>0</v>
      </c>
    </row>
    <row r="16" spans="1:9" s="30" customFormat="1" ht="15.75">
      <c r="A16" s="560"/>
      <c r="B16" s="566"/>
      <c r="C16" s="572"/>
      <c r="D16" s="567"/>
      <c r="E16" s="568"/>
      <c r="F16" s="569"/>
      <c r="G16" s="569"/>
      <c r="H16" s="569"/>
      <c r="I16" s="570"/>
    </row>
    <row r="17" spans="1:9" s="8" customFormat="1" ht="16.5">
      <c r="A17" s="543"/>
      <c r="B17" s="550"/>
      <c r="C17" s="573" t="s">
        <v>1523</v>
      </c>
      <c r="D17" s="574"/>
      <c r="E17" s="575"/>
      <c r="F17" s="576"/>
      <c r="G17" s="576"/>
      <c r="H17" s="576"/>
      <c r="I17" s="577">
        <f>SUM(I10:I16)</f>
        <v>0</v>
      </c>
    </row>
    <row r="18" spans="1:9" s="8" customFormat="1" ht="16.5">
      <c r="A18" s="543"/>
      <c r="B18" s="550"/>
      <c r="C18" s="578" t="s">
        <v>1557</v>
      </c>
      <c r="D18" s="579"/>
      <c r="E18" s="580"/>
      <c r="F18" s="581"/>
      <c r="G18" s="581"/>
      <c r="H18" s="582"/>
      <c r="I18" s="583">
        <f>I17*H18</f>
        <v>0</v>
      </c>
    </row>
    <row r="19" spans="1:9" s="8" customFormat="1" ht="16.5">
      <c r="A19" s="543"/>
      <c r="B19" s="550"/>
      <c r="C19" s="578" t="s">
        <v>1558</v>
      </c>
      <c r="D19" s="579"/>
      <c r="E19" s="580"/>
      <c r="F19" s="581"/>
      <c r="G19" s="581"/>
      <c r="H19" s="581"/>
      <c r="I19" s="583">
        <f>I17-I18</f>
        <v>0</v>
      </c>
    </row>
    <row r="20" spans="1:9" s="8" customFormat="1" ht="16.5">
      <c r="A20" s="543"/>
      <c r="B20" s="550"/>
      <c r="C20" s="578" t="s">
        <v>1524</v>
      </c>
      <c r="D20" s="579"/>
      <c r="E20" s="580"/>
      <c r="F20" s="581"/>
      <c r="G20" s="581"/>
      <c r="H20" s="581"/>
      <c r="I20" s="583">
        <f>0.22*I19</f>
        <v>0</v>
      </c>
    </row>
    <row r="21" spans="1:9" s="8" customFormat="1" ht="16.5">
      <c r="A21" s="543"/>
      <c r="B21" s="550"/>
      <c r="C21" s="578" t="s">
        <v>1525</v>
      </c>
      <c r="D21" s="579"/>
      <c r="E21" s="580"/>
      <c r="F21" s="581"/>
      <c r="G21" s="581"/>
      <c r="H21" s="581"/>
      <c r="I21" s="583">
        <f>I19+I20</f>
        <v>0</v>
      </c>
    </row>
    <row r="22" spans="1:9" s="7" customFormat="1" ht="16.5" thickBot="1">
      <c r="A22" s="543"/>
      <c r="B22" s="584"/>
      <c r="C22" s="585"/>
      <c r="D22" s="586"/>
      <c r="E22" s="587"/>
      <c r="F22" s="588"/>
      <c r="G22" s="588"/>
      <c r="H22" s="588"/>
      <c r="I22" s="589"/>
    </row>
    <row r="23" spans="1:9" s="1" customFormat="1" ht="12.75">
      <c r="B23" s="6"/>
      <c r="C23" s="6"/>
      <c r="D23" s="4"/>
      <c r="E23" s="5"/>
      <c r="F23" s="2"/>
      <c r="G23" s="3"/>
      <c r="H23" s="10"/>
      <c r="I23" s="11"/>
    </row>
  </sheetData>
  <sheetProtection password="C1C7" sheet="1" objects="1" scenarios="1"/>
  <mergeCells count="1">
    <mergeCell ref="C6:H6"/>
  </mergeCells>
  <printOptions gridLines="1"/>
  <pageMargins left="0.70866141732283472" right="0.70866141732283472" top="0.74803149606299213" bottom="0.74803149606299213" header="0.31496062992125984" footer="0.31496062992125984"/>
  <pageSetup paperSize="9" scale="6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178"/>
  <sheetViews>
    <sheetView view="pageBreakPreview" topLeftCell="A73" zoomScale="85" zoomScaleNormal="80" zoomScaleSheetLayoutView="85" workbookViewId="0">
      <selection activeCell="D86" sqref="D86"/>
    </sheetView>
  </sheetViews>
  <sheetFormatPr defaultColWidth="8.85546875" defaultRowHeight="15"/>
  <cols>
    <col min="1" max="2" width="8.7109375" style="44" customWidth="1"/>
    <col min="3" max="3" width="24.7109375" style="44" customWidth="1"/>
    <col min="4" max="4" width="54.42578125" style="45" customWidth="1"/>
    <col min="5" max="5" width="25.85546875" style="45" customWidth="1"/>
    <col min="6" max="6" width="8.7109375" style="46" customWidth="1"/>
    <col min="7" max="7" width="16.140625" style="44" customWidth="1"/>
    <col min="8" max="9" width="12.7109375" style="47" customWidth="1"/>
    <col min="10" max="16384" width="8.85546875" style="48"/>
  </cols>
  <sheetData>
    <row r="2" spans="1:9" s="41" customFormat="1" ht="12.75">
      <c r="A2" s="33"/>
      <c r="B2" s="34"/>
      <c r="C2" s="34" t="s">
        <v>163</v>
      </c>
      <c r="D2" s="35" t="s">
        <v>164</v>
      </c>
      <c r="E2" s="36"/>
      <c r="F2" s="37"/>
      <c r="G2" s="38"/>
      <c r="H2" s="39"/>
      <c r="I2" s="40"/>
    </row>
    <row r="3" spans="1:9" s="41" customFormat="1" ht="12.75">
      <c r="A3" s="33"/>
      <c r="B3" s="42"/>
      <c r="C3" s="42"/>
      <c r="D3" s="43"/>
      <c r="E3" s="36"/>
      <c r="F3" s="37"/>
      <c r="G3" s="38"/>
      <c r="H3" s="39"/>
      <c r="I3" s="40"/>
    </row>
    <row r="4" spans="1:9" s="41" customFormat="1" ht="12.75">
      <c r="A4" s="33"/>
      <c r="B4" s="34"/>
      <c r="C4" s="34" t="s">
        <v>165</v>
      </c>
      <c r="D4" s="43" t="s">
        <v>166</v>
      </c>
      <c r="E4" s="36"/>
      <c r="F4" s="37"/>
      <c r="G4" s="38"/>
      <c r="H4" s="39"/>
      <c r="I4" s="40"/>
    </row>
    <row r="5" spans="1:9" s="41" customFormat="1" ht="12.75">
      <c r="A5" s="33"/>
      <c r="B5" s="42"/>
      <c r="C5" s="42"/>
      <c r="D5" s="43" t="s">
        <v>167</v>
      </c>
      <c r="E5" s="36"/>
      <c r="F5" s="37"/>
      <c r="G5" s="38"/>
      <c r="H5" s="39"/>
      <c r="I5" s="40"/>
    </row>
    <row r="6" spans="1:9" s="41" customFormat="1" ht="12.75">
      <c r="A6" s="33"/>
      <c r="B6" s="42"/>
      <c r="C6" s="42"/>
      <c r="D6" s="43"/>
      <c r="E6" s="36"/>
      <c r="F6" s="37"/>
      <c r="G6" s="38"/>
      <c r="H6" s="39"/>
      <c r="I6" s="40"/>
    </row>
    <row r="7" spans="1:9" ht="15.75" thickBot="1"/>
    <row r="8" spans="1:9" s="49" customFormat="1" ht="12.75">
      <c r="B8" s="50"/>
      <c r="C8" s="51" t="s">
        <v>508</v>
      </c>
      <c r="D8" s="51"/>
      <c r="E8" s="52"/>
      <c r="F8" s="53"/>
      <c r="G8" s="54"/>
      <c r="H8" s="55"/>
      <c r="I8" s="56"/>
    </row>
    <row r="9" spans="1:9" s="49" customFormat="1" ht="12.75">
      <c r="B9" s="57"/>
      <c r="C9" s="35"/>
      <c r="D9" s="35"/>
      <c r="E9" s="36"/>
      <c r="F9" s="58"/>
      <c r="G9" s="59"/>
      <c r="H9" s="60"/>
      <c r="I9" s="61"/>
    </row>
    <row r="10" spans="1:9" s="49" customFormat="1" ht="12.75">
      <c r="B10" s="62" t="s">
        <v>312</v>
      </c>
      <c r="C10" s="63"/>
      <c r="D10" s="63"/>
      <c r="E10" s="64"/>
      <c r="F10" s="65"/>
      <c r="G10" s="66"/>
      <c r="H10" s="67"/>
      <c r="I10" s="68"/>
    </row>
    <row r="11" spans="1:9" s="49" customFormat="1" ht="12.75">
      <c r="B11" s="69" t="s">
        <v>498</v>
      </c>
      <c r="C11" s="35" t="s">
        <v>505</v>
      </c>
      <c r="D11" s="35"/>
      <c r="E11" s="36"/>
      <c r="F11" s="58"/>
      <c r="G11" s="59"/>
      <c r="H11" s="60"/>
      <c r="I11" s="70">
        <f>SUM(I48:I74)</f>
        <v>0</v>
      </c>
    </row>
    <row r="12" spans="1:9" s="49" customFormat="1" ht="12.75">
      <c r="B12" s="69" t="s">
        <v>499</v>
      </c>
      <c r="C12" s="35" t="s">
        <v>506</v>
      </c>
      <c r="D12" s="35"/>
      <c r="E12" s="36"/>
      <c r="F12" s="58"/>
      <c r="G12" s="59"/>
      <c r="H12" s="60"/>
      <c r="I12" s="70">
        <f>SUM(I80)</f>
        <v>0</v>
      </c>
    </row>
    <row r="13" spans="1:9" s="49" customFormat="1" ht="12.75">
      <c r="B13" s="69" t="s">
        <v>500</v>
      </c>
      <c r="C13" s="35" t="s">
        <v>517</v>
      </c>
      <c r="D13" s="35"/>
      <c r="E13" s="36"/>
      <c r="F13" s="58"/>
      <c r="G13" s="59"/>
      <c r="H13" s="60"/>
      <c r="I13" s="70">
        <f>SUM(I87)</f>
        <v>0</v>
      </c>
    </row>
    <row r="14" spans="1:9" s="49" customFormat="1" ht="12.75">
      <c r="B14" s="69" t="s">
        <v>1503</v>
      </c>
      <c r="C14" s="35" t="s">
        <v>1504</v>
      </c>
      <c r="D14" s="35"/>
      <c r="E14" s="36"/>
      <c r="F14" s="58"/>
      <c r="G14" s="59"/>
      <c r="H14" s="60"/>
      <c r="I14" s="70">
        <f>I100+I105</f>
        <v>0</v>
      </c>
    </row>
    <row r="15" spans="1:9" s="49" customFormat="1" ht="12.75">
      <c r="B15" s="69" t="s">
        <v>1505</v>
      </c>
      <c r="C15" s="35" t="s">
        <v>1506</v>
      </c>
      <c r="D15" s="35"/>
      <c r="E15" s="36"/>
      <c r="F15" s="58"/>
      <c r="G15" s="59"/>
      <c r="H15" s="60"/>
      <c r="I15" s="70">
        <f>I112+I119+I126+I133</f>
        <v>0</v>
      </c>
    </row>
    <row r="16" spans="1:9" s="49" customFormat="1" ht="12.75">
      <c r="B16" s="69" t="s">
        <v>1507</v>
      </c>
      <c r="C16" s="35" t="s">
        <v>1508</v>
      </c>
      <c r="D16" s="35"/>
      <c r="E16" s="36"/>
      <c r="F16" s="58"/>
      <c r="G16" s="59"/>
      <c r="H16" s="60"/>
      <c r="I16" s="70">
        <f>I144</f>
        <v>0</v>
      </c>
    </row>
    <row r="17" spans="2:9" s="49" customFormat="1" ht="12.75">
      <c r="B17" s="69" t="s">
        <v>1509</v>
      </c>
      <c r="C17" s="35" t="s">
        <v>1504</v>
      </c>
      <c r="D17" s="35"/>
      <c r="E17" s="36"/>
      <c r="F17" s="58"/>
      <c r="G17" s="59"/>
      <c r="H17" s="60"/>
      <c r="I17" s="70">
        <f>I150</f>
        <v>0</v>
      </c>
    </row>
    <row r="18" spans="2:9" s="49" customFormat="1" ht="12.75">
      <c r="B18" s="69" t="s">
        <v>1510</v>
      </c>
      <c r="C18" s="35" t="s">
        <v>1511</v>
      </c>
      <c r="D18" s="35"/>
      <c r="E18" s="36"/>
      <c r="F18" s="58"/>
      <c r="G18" s="59"/>
      <c r="H18" s="60"/>
      <c r="I18" s="70">
        <f>I155</f>
        <v>0</v>
      </c>
    </row>
    <row r="19" spans="2:9" s="49" customFormat="1" ht="12.75">
      <c r="B19" s="69" t="s">
        <v>1512</v>
      </c>
      <c r="C19" s="35" t="s">
        <v>1513</v>
      </c>
      <c r="D19" s="35"/>
      <c r="E19" s="36"/>
      <c r="F19" s="58"/>
      <c r="G19" s="59"/>
      <c r="H19" s="60"/>
      <c r="I19" s="70">
        <f>I159+I163</f>
        <v>0</v>
      </c>
    </row>
    <row r="20" spans="2:9" s="49" customFormat="1" ht="12.75">
      <c r="B20" s="69" t="s">
        <v>1514</v>
      </c>
      <c r="C20" s="35" t="s">
        <v>1515</v>
      </c>
      <c r="D20" s="35"/>
      <c r="E20" s="36"/>
      <c r="F20" s="58"/>
      <c r="G20" s="59"/>
      <c r="H20" s="60"/>
      <c r="I20" s="70">
        <f>I172</f>
        <v>0</v>
      </c>
    </row>
    <row r="21" spans="2:9" s="49" customFormat="1" ht="12.75">
      <c r="B21" s="69"/>
      <c r="C21" s="35" t="s">
        <v>1516</v>
      </c>
      <c r="D21" s="35"/>
      <c r="E21" s="36"/>
      <c r="F21" s="58"/>
      <c r="G21" s="59"/>
      <c r="H21" s="60"/>
      <c r="I21" s="70">
        <f>I178</f>
        <v>0</v>
      </c>
    </row>
    <row r="22" spans="2:9" s="71" customFormat="1" ht="16.5">
      <c r="B22" s="72"/>
      <c r="C22" s="73" t="s">
        <v>507</v>
      </c>
      <c r="D22" s="73"/>
      <c r="E22" s="74"/>
      <c r="F22" s="75"/>
      <c r="G22" s="76"/>
      <c r="H22" s="77"/>
      <c r="I22" s="78">
        <f>SUM(I11:I21)</f>
        <v>0</v>
      </c>
    </row>
    <row r="23" spans="2:9" s="49" customFormat="1" ht="13.5" thickBot="1">
      <c r="B23" s="79"/>
      <c r="C23" s="80"/>
      <c r="D23" s="80"/>
      <c r="E23" s="81"/>
      <c r="F23" s="82"/>
      <c r="G23" s="83"/>
      <c r="H23" s="84"/>
      <c r="I23" s="85"/>
    </row>
    <row r="24" spans="2:9" ht="50.25" customHeight="1">
      <c r="C24" s="591" t="s">
        <v>1522</v>
      </c>
      <c r="D24" s="591"/>
      <c r="E24" s="591"/>
      <c r="F24" s="591"/>
      <c r="G24" s="591"/>
      <c r="H24" s="591"/>
    </row>
    <row r="25" spans="2:9" ht="30">
      <c r="C25" s="44" t="s">
        <v>1305</v>
      </c>
      <c r="D25" s="86" t="s">
        <v>1502</v>
      </c>
    </row>
    <row r="26" spans="2:9">
      <c r="D26" s="86" t="s">
        <v>1317</v>
      </c>
    </row>
    <row r="27" spans="2:9" ht="60.75" customHeight="1">
      <c r="D27" s="86" t="s">
        <v>1393</v>
      </c>
    </row>
    <row r="28" spans="2:9" ht="30">
      <c r="D28" s="86" t="s">
        <v>1306</v>
      </c>
    </row>
    <row r="29" spans="2:9" ht="30">
      <c r="D29" s="86" t="s">
        <v>1318</v>
      </c>
    </row>
    <row r="30" spans="2:9" ht="45">
      <c r="D30" s="86" t="s">
        <v>1319</v>
      </c>
    </row>
    <row r="31" spans="2:9" ht="30">
      <c r="D31" s="86" t="s">
        <v>1320</v>
      </c>
    </row>
    <row r="32" spans="2:9" ht="30">
      <c r="D32" s="86" t="s">
        <v>1307</v>
      </c>
    </row>
    <row r="33" spans="1:9" ht="30">
      <c r="D33" s="86" t="s">
        <v>1308</v>
      </c>
    </row>
    <row r="34" spans="1:9" ht="30">
      <c r="D34" s="86" t="s">
        <v>1309</v>
      </c>
    </row>
    <row r="35" spans="1:9" ht="33.75" customHeight="1">
      <c r="D35" s="86" t="s">
        <v>1397</v>
      </c>
    </row>
    <row r="36" spans="1:9" ht="45">
      <c r="D36" s="86" t="s">
        <v>1312</v>
      </c>
    </row>
    <row r="37" spans="1:9" ht="45">
      <c r="D37" s="87" t="s">
        <v>1313</v>
      </c>
    </row>
    <row r="38" spans="1:9" ht="45">
      <c r="D38" s="87" t="s">
        <v>1314</v>
      </c>
    </row>
    <row r="39" spans="1:9">
      <c r="D39" s="86" t="s">
        <v>1315</v>
      </c>
    </row>
    <row r="40" spans="1:9">
      <c r="D40" s="86"/>
    </row>
    <row r="41" spans="1:9" ht="45">
      <c r="D41" s="86" t="s">
        <v>1311</v>
      </c>
    </row>
    <row r="42" spans="1:9" ht="30">
      <c r="D42" s="86" t="s">
        <v>1310</v>
      </c>
    </row>
    <row r="43" spans="1:9" ht="120.75" thickBot="1">
      <c r="D43" s="104" t="s">
        <v>1548</v>
      </c>
    </row>
    <row r="44" spans="1:9" ht="15.75" thickBot="1">
      <c r="C44" s="88" t="s">
        <v>497</v>
      </c>
      <c r="D44" s="89"/>
    </row>
    <row r="45" spans="1:9" s="94" customFormat="1">
      <c r="A45" s="90"/>
      <c r="B45" s="90"/>
      <c r="C45" s="90"/>
      <c r="D45" s="91"/>
      <c r="E45" s="91"/>
      <c r="F45" s="92"/>
      <c r="G45" s="90"/>
      <c r="H45" s="93"/>
      <c r="I45" s="93"/>
    </row>
    <row r="46" spans="1:9">
      <c r="A46" s="95"/>
      <c r="B46" s="96" t="s">
        <v>501</v>
      </c>
      <c r="C46" s="95"/>
      <c r="D46" s="97"/>
      <c r="E46" s="97"/>
      <c r="F46" s="98"/>
      <c r="G46" s="95"/>
      <c r="H46" s="99"/>
      <c r="I46" s="99"/>
    </row>
    <row r="47" spans="1:9">
      <c r="A47" s="100" t="s">
        <v>155</v>
      </c>
      <c r="B47" s="100" t="s">
        <v>160</v>
      </c>
      <c r="C47" s="100" t="s">
        <v>161</v>
      </c>
      <c r="D47" s="100" t="s">
        <v>162</v>
      </c>
      <c r="E47" s="101" t="s">
        <v>354</v>
      </c>
      <c r="F47" s="102" t="s">
        <v>156</v>
      </c>
      <c r="G47" s="100" t="s">
        <v>157</v>
      </c>
      <c r="H47" s="103" t="s">
        <v>158</v>
      </c>
      <c r="I47" s="103" t="s">
        <v>159</v>
      </c>
    </row>
    <row r="48" spans="1:9" s="108" customFormat="1" ht="186" customHeight="1">
      <c r="A48" s="45" t="s">
        <v>172</v>
      </c>
      <c r="B48" s="44" t="s">
        <v>0</v>
      </c>
      <c r="C48" s="44" t="s">
        <v>1</v>
      </c>
      <c r="D48" s="104" t="s">
        <v>1526</v>
      </c>
      <c r="E48" s="105" t="s">
        <v>317</v>
      </c>
      <c r="F48" s="106" t="s">
        <v>248</v>
      </c>
      <c r="G48" s="45">
        <v>5</v>
      </c>
      <c r="H48" s="515"/>
      <c r="I48" s="107">
        <f t="shared" ref="I48:I58" si="0">H48*G48</f>
        <v>0</v>
      </c>
    </row>
    <row r="49" spans="1:9" ht="199.5" customHeight="1">
      <c r="A49" s="44" t="s">
        <v>173</v>
      </c>
      <c r="B49" s="44" t="s">
        <v>5</v>
      </c>
      <c r="C49" s="44" t="s">
        <v>147</v>
      </c>
      <c r="D49" s="45" t="s">
        <v>1527</v>
      </c>
      <c r="E49" s="45" t="s">
        <v>318</v>
      </c>
      <c r="F49" s="106" t="s">
        <v>248</v>
      </c>
      <c r="G49" s="45">
        <v>4</v>
      </c>
      <c r="H49" s="516"/>
      <c r="I49" s="47">
        <f>H49*G49</f>
        <v>0</v>
      </c>
    </row>
    <row r="50" spans="1:9" s="108" customFormat="1" ht="197.25" customHeight="1">
      <c r="A50" s="45" t="s">
        <v>175</v>
      </c>
      <c r="B50" s="45" t="s">
        <v>24</v>
      </c>
      <c r="C50" s="45" t="s">
        <v>23</v>
      </c>
      <c r="D50" s="45" t="s">
        <v>1528</v>
      </c>
      <c r="E50" s="45" t="s">
        <v>318</v>
      </c>
      <c r="F50" s="106" t="s">
        <v>248</v>
      </c>
      <c r="G50" s="45">
        <v>2</v>
      </c>
      <c r="H50" s="515"/>
      <c r="I50" s="109">
        <f>H50*G50</f>
        <v>0</v>
      </c>
    </row>
    <row r="51" spans="1:9" s="108" customFormat="1" ht="214.5" customHeight="1">
      <c r="A51" s="45" t="s">
        <v>176</v>
      </c>
      <c r="B51" s="45" t="s">
        <v>149</v>
      </c>
      <c r="C51" s="45" t="s">
        <v>148</v>
      </c>
      <c r="D51" s="45" t="s">
        <v>1529</v>
      </c>
      <c r="E51" s="45" t="s">
        <v>318</v>
      </c>
      <c r="F51" s="106" t="s">
        <v>248</v>
      </c>
      <c r="G51" s="45">
        <v>2</v>
      </c>
      <c r="H51" s="515"/>
      <c r="I51" s="109">
        <f>H51*G51</f>
        <v>0</v>
      </c>
    </row>
    <row r="52" spans="1:9" s="108" customFormat="1" ht="201.75" customHeight="1">
      <c r="A52" s="45" t="s">
        <v>177</v>
      </c>
      <c r="B52" s="45" t="s">
        <v>319</v>
      </c>
      <c r="C52" s="45" t="s">
        <v>320</v>
      </c>
      <c r="D52" s="45" t="s">
        <v>1413</v>
      </c>
      <c r="E52" s="45" t="s">
        <v>318</v>
      </c>
      <c r="F52" s="106" t="s">
        <v>248</v>
      </c>
      <c r="G52" s="45">
        <v>1</v>
      </c>
      <c r="H52" s="515"/>
      <c r="I52" s="109">
        <f>H52*G52</f>
        <v>0</v>
      </c>
    </row>
    <row r="53" spans="1:9" s="108" customFormat="1" ht="126" customHeight="1">
      <c r="A53" s="45" t="s">
        <v>178</v>
      </c>
      <c r="B53" s="44" t="s">
        <v>6</v>
      </c>
      <c r="C53" s="44" t="s">
        <v>321</v>
      </c>
      <c r="D53" s="104" t="s">
        <v>1530</v>
      </c>
      <c r="E53" s="105" t="s">
        <v>322</v>
      </c>
      <c r="F53" s="106" t="s">
        <v>248</v>
      </c>
      <c r="G53" s="45">
        <v>7</v>
      </c>
      <c r="H53" s="515"/>
      <c r="I53" s="109">
        <f>H53*G53</f>
        <v>0</v>
      </c>
    </row>
    <row r="54" spans="1:9" ht="99" customHeight="1">
      <c r="A54" s="44" t="s">
        <v>179</v>
      </c>
      <c r="B54" s="44" t="s">
        <v>29</v>
      </c>
      <c r="C54" s="45" t="s">
        <v>1304</v>
      </c>
      <c r="D54" s="110" t="s">
        <v>1414</v>
      </c>
      <c r="E54" s="45" t="s">
        <v>323</v>
      </c>
      <c r="F54" s="46" t="s">
        <v>248</v>
      </c>
      <c r="G54" s="44">
        <v>27</v>
      </c>
      <c r="H54" s="516"/>
      <c r="I54" s="47">
        <f t="shared" si="0"/>
        <v>0</v>
      </c>
    </row>
    <row r="55" spans="1:9">
      <c r="A55" s="44" t="s">
        <v>180</v>
      </c>
      <c r="B55" s="44" t="s">
        <v>7</v>
      </c>
      <c r="C55" s="44" t="s">
        <v>3</v>
      </c>
      <c r="D55" s="45" t="s">
        <v>4</v>
      </c>
      <c r="F55" s="46" t="s">
        <v>248</v>
      </c>
      <c r="G55" s="44">
        <v>4</v>
      </c>
      <c r="H55" s="516"/>
      <c r="I55" s="47">
        <f t="shared" si="0"/>
        <v>0</v>
      </c>
    </row>
    <row r="56" spans="1:9" s="108" customFormat="1" ht="270">
      <c r="A56" s="45" t="s">
        <v>181</v>
      </c>
      <c r="B56" s="44" t="s">
        <v>324</v>
      </c>
      <c r="C56" s="44" t="s">
        <v>325</v>
      </c>
      <c r="D56" s="110" t="s">
        <v>1531</v>
      </c>
      <c r="E56" s="45" t="s">
        <v>326</v>
      </c>
      <c r="F56" s="106" t="s">
        <v>248</v>
      </c>
      <c r="G56" s="45">
        <v>9</v>
      </c>
      <c r="H56" s="515"/>
      <c r="I56" s="109">
        <f t="shared" si="0"/>
        <v>0</v>
      </c>
    </row>
    <row r="57" spans="1:9" s="108" customFormat="1" ht="258" customHeight="1">
      <c r="A57" s="45" t="s">
        <v>182</v>
      </c>
      <c r="B57" s="44" t="s">
        <v>8</v>
      </c>
      <c r="C57" s="45" t="s">
        <v>327</v>
      </c>
      <c r="D57" s="110" t="s">
        <v>1532</v>
      </c>
      <c r="E57" s="45" t="s">
        <v>328</v>
      </c>
      <c r="F57" s="106" t="s">
        <v>248</v>
      </c>
      <c r="G57" s="45">
        <v>2</v>
      </c>
      <c r="H57" s="515"/>
      <c r="I57" s="109">
        <f t="shared" si="0"/>
        <v>0</v>
      </c>
    </row>
    <row r="58" spans="1:9" s="108" customFormat="1" ht="274.5" customHeight="1">
      <c r="A58" s="45" t="s">
        <v>183</v>
      </c>
      <c r="B58" s="45" t="s">
        <v>22</v>
      </c>
      <c r="C58" s="45" t="s">
        <v>329</v>
      </c>
      <c r="D58" s="45" t="s">
        <v>1533</v>
      </c>
      <c r="E58" s="45" t="s">
        <v>330</v>
      </c>
      <c r="F58" s="106" t="s">
        <v>248</v>
      </c>
      <c r="G58" s="45">
        <v>1</v>
      </c>
      <c r="H58" s="515"/>
      <c r="I58" s="109">
        <f t="shared" si="0"/>
        <v>0</v>
      </c>
    </row>
    <row r="59" spans="1:9" s="108" customFormat="1" ht="20.25" customHeight="1">
      <c r="A59" s="111"/>
      <c r="B59" s="45"/>
      <c r="C59" s="45" t="s">
        <v>1468</v>
      </c>
      <c r="D59" s="45" t="s">
        <v>1467</v>
      </c>
      <c r="E59" s="45"/>
      <c r="F59" s="106"/>
      <c r="G59" s="45"/>
      <c r="H59" s="515"/>
      <c r="I59" s="109"/>
    </row>
    <row r="60" spans="1:9" s="108" customFormat="1">
      <c r="A60" s="45"/>
      <c r="B60" s="45"/>
      <c r="C60" s="45"/>
      <c r="D60" s="91" t="s">
        <v>357</v>
      </c>
      <c r="E60" s="45"/>
      <c r="F60" s="106"/>
      <c r="G60" s="45"/>
      <c r="H60" s="515"/>
      <c r="I60" s="109"/>
    </row>
    <row r="61" spans="1:9" s="108" customFormat="1" ht="249" customHeight="1">
      <c r="A61" s="45" t="s">
        <v>186</v>
      </c>
      <c r="B61" s="45" t="s">
        <v>26</v>
      </c>
      <c r="C61" s="45" t="s">
        <v>25</v>
      </c>
      <c r="D61" s="110" t="s">
        <v>1534</v>
      </c>
      <c r="E61" s="45" t="s">
        <v>331</v>
      </c>
      <c r="F61" s="106" t="s">
        <v>248</v>
      </c>
      <c r="G61" s="45">
        <v>5</v>
      </c>
      <c r="H61" s="515"/>
      <c r="I61" s="109">
        <f t="shared" ref="I61:I69" si="1">H61*G61</f>
        <v>0</v>
      </c>
    </row>
    <row r="62" spans="1:9" s="108" customFormat="1" ht="259.5" customHeight="1">
      <c r="A62" s="45" t="s">
        <v>187</v>
      </c>
      <c r="B62" s="45" t="s">
        <v>150</v>
      </c>
      <c r="C62" s="45" t="s">
        <v>332</v>
      </c>
      <c r="D62" s="45" t="s">
        <v>1535</v>
      </c>
      <c r="E62" s="45" t="s">
        <v>333</v>
      </c>
      <c r="F62" s="106" t="s">
        <v>248</v>
      </c>
      <c r="G62" s="45">
        <v>1</v>
      </c>
      <c r="H62" s="515"/>
      <c r="I62" s="109">
        <f t="shared" si="1"/>
        <v>0</v>
      </c>
    </row>
    <row r="63" spans="1:9" s="108" customFormat="1" ht="124.5" customHeight="1">
      <c r="A63" s="112" t="s">
        <v>200</v>
      </c>
      <c r="B63" s="45" t="s">
        <v>334</v>
      </c>
      <c r="C63" s="45" t="s">
        <v>335</v>
      </c>
      <c r="D63" s="45" t="s">
        <v>1536</v>
      </c>
      <c r="E63" s="45" t="s">
        <v>336</v>
      </c>
      <c r="F63" s="106" t="s">
        <v>248</v>
      </c>
      <c r="G63" s="45">
        <v>1</v>
      </c>
      <c r="H63" s="515"/>
      <c r="I63" s="109">
        <f t="shared" si="1"/>
        <v>0</v>
      </c>
    </row>
    <row r="64" spans="1:9" ht="135">
      <c r="A64" s="44" t="s">
        <v>188</v>
      </c>
      <c r="B64" s="44" t="s">
        <v>337</v>
      </c>
      <c r="C64" s="44" t="s">
        <v>338</v>
      </c>
      <c r="D64" s="45" t="s">
        <v>1537</v>
      </c>
      <c r="E64" s="45" t="s">
        <v>339</v>
      </c>
      <c r="F64" s="46" t="s">
        <v>248</v>
      </c>
      <c r="G64" s="44">
        <v>4</v>
      </c>
      <c r="H64" s="516"/>
      <c r="I64" s="47">
        <f t="shared" si="1"/>
        <v>0</v>
      </c>
    </row>
    <row r="65" spans="1:9" ht="135">
      <c r="A65" s="44" t="s">
        <v>189</v>
      </c>
      <c r="B65" s="44" t="s">
        <v>340</v>
      </c>
      <c r="C65" s="44" t="s">
        <v>341</v>
      </c>
      <c r="D65" s="45" t="s">
        <v>1538</v>
      </c>
      <c r="E65" s="45" t="s">
        <v>342</v>
      </c>
      <c r="F65" s="46" t="s">
        <v>248</v>
      </c>
      <c r="G65" s="44">
        <v>2</v>
      </c>
      <c r="H65" s="516"/>
      <c r="I65" s="47">
        <f t="shared" si="1"/>
        <v>0</v>
      </c>
    </row>
    <row r="66" spans="1:9" ht="224.25" customHeight="1">
      <c r="A66" s="44" t="s">
        <v>190</v>
      </c>
      <c r="B66" s="44" t="s">
        <v>343</v>
      </c>
      <c r="C66" s="44" t="s">
        <v>344</v>
      </c>
      <c r="D66" s="45" t="s">
        <v>1539</v>
      </c>
      <c r="E66" s="45" t="s">
        <v>345</v>
      </c>
      <c r="F66" s="46" t="s">
        <v>248</v>
      </c>
      <c r="G66" s="44">
        <v>4</v>
      </c>
      <c r="H66" s="516"/>
      <c r="I66" s="47">
        <f t="shared" si="1"/>
        <v>0</v>
      </c>
    </row>
    <row r="67" spans="1:9" ht="57" customHeight="1">
      <c r="A67" s="44" t="s">
        <v>191</v>
      </c>
      <c r="B67" s="44" t="s">
        <v>346</v>
      </c>
      <c r="C67" s="44" t="s">
        <v>347</v>
      </c>
      <c r="D67" s="45" t="s">
        <v>1540</v>
      </c>
      <c r="F67" s="46" t="s">
        <v>248</v>
      </c>
      <c r="G67" s="44">
        <v>4</v>
      </c>
      <c r="H67" s="516"/>
      <c r="I67" s="47">
        <f t="shared" si="1"/>
        <v>0</v>
      </c>
    </row>
    <row r="68" spans="1:9" s="108" customFormat="1" ht="146.25" customHeight="1">
      <c r="A68" s="45" t="s">
        <v>201</v>
      </c>
      <c r="B68" s="45" t="s">
        <v>348</v>
      </c>
      <c r="C68" s="45" t="s">
        <v>349</v>
      </c>
      <c r="D68" s="45" t="s">
        <v>1541</v>
      </c>
      <c r="E68" s="45" t="s">
        <v>350</v>
      </c>
      <c r="F68" s="106" t="s">
        <v>248</v>
      </c>
      <c r="G68" s="45">
        <v>17</v>
      </c>
      <c r="H68" s="515"/>
      <c r="I68" s="109">
        <f t="shared" si="1"/>
        <v>0</v>
      </c>
    </row>
    <row r="69" spans="1:9" ht="149.25" customHeight="1">
      <c r="A69" s="44" t="s">
        <v>202</v>
      </c>
      <c r="B69" s="44" t="s">
        <v>153</v>
      </c>
      <c r="C69" s="44" t="s">
        <v>154</v>
      </c>
      <c r="D69" s="45" t="s">
        <v>1542</v>
      </c>
      <c r="E69" s="45" t="s">
        <v>351</v>
      </c>
      <c r="F69" s="46" t="s">
        <v>248</v>
      </c>
      <c r="G69" s="44">
        <v>15</v>
      </c>
      <c r="H69" s="516"/>
      <c r="I69" s="47">
        <f t="shared" si="1"/>
        <v>0</v>
      </c>
    </row>
    <row r="70" spans="1:9" ht="30">
      <c r="A70" s="44" t="s">
        <v>203</v>
      </c>
      <c r="B70" s="44" t="s">
        <v>12</v>
      </c>
      <c r="C70" s="44" t="s">
        <v>13</v>
      </c>
      <c r="D70" s="45" t="s">
        <v>358</v>
      </c>
      <c r="F70" s="46" t="s">
        <v>248</v>
      </c>
      <c r="G70" s="44">
        <v>4</v>
      </c>
      <c r="H70" s="516"/>
      <c r="I70" s="47">
        <f>H70*G70</f>
        <v>0</v>
      </c>
    </row>
    <row r="71" spans="1:9" ht="30">
      <c r="A71" s="44" t="s">
        <v>204</v>
      </c>
      <c r="B71" s="44" t="s">
        <v>369</v>
      </c>
      <c r="C71" s="44" t="s">
        <v>15</v>
      </c>
      <c r="D71" s="45" t="s">
        <v>359</v>
      </c>
      <c r="F71" s="46" t="s">
        <v>248</v>
      </c>
      <c r="G71" s="44">
        <v>30</v>
      </c>
      <c r="H71" s="517"/>
      <c r="I71" s="113">
        <f>H71*G71</f>
        <v>0</v>
      </c>
    </row>
    <row r="72" spans="1:9" ht="60">
      <c r="A72" s="44" t="s">
        <v>205</v>
      </c>
      <c r="B72" s="44" t="s">
        <v>7</v>
      </c>
      <c r="C72" s="44" t="s">
        <v>360</v>
      </c>
      <c r="D72" s="45" t="s">
        <v>1543</v>
      </c>
      <c r="F72" s="46" t="s">
        <v>248</v>
      </c>
      <c r="G72" s="44">
        <v>30</v>
      </c>
      <c r="H72" s="517"/>
      <c r="I72" s="113">
        <f>H72*G72</f>
        <v>0</v>
      </c>
    </row>
    <row r="73" spans="1:9" s="44" customFormat="1" ht="45">
      <c r="A73" s="44" t="s">
        <v>206</v>
      </c>
      <c r="B73" s="46" t="s">
        <v>14</v>
      </c>
      <c r="C73" s="106" t="s">
        <v>365</v>
      </c>
      <c r="D73" s="45" t="s">
        <v>1544</v>
      </c>
      <c r="E73" s="46" t="s">
        <v>366</v>
      </c>
      <c r="F73" s="46" t="s">
        <v>248</v>
      </c>
      <c r="G73" s="46">
        <v>13</v>
      </c>
      <c r="H73" s="506"/>
      <c r="I73" s="114">
        <f>H73*G73</f>
        <v>0</v>
      </c>
    </row>
    <row r="74" spans="1:9" s="44" customFormat="1" ht="75.75" thickBot="1">
      <c r="A74" s="44" t="s">
        <v>207</v>
      </c>
      <c r="B74" s="115" t="s">
        <v>367</v>
      </c>
      <c r="C74" s="116" t="s">
        <v>368</v>
      </c>
      <c r="D74" s="117" t="s">
        <v>1545</v>
      </c>
      <c r="E74" s="115" t="s">
        <v>366</v>
      </c>
      <c r="F74" s="115" t="s">
        <v>248</v>
      </c>
      <c r="G74" s="115">
        <v>1</v>
      </c>
      <c r="H74" s="518"/>
      <c r="I74" s="118">
        <f>H74*G74</f>
        <v>0</v>
      </c>
    </row>
    <row r="75" spans="1:9">
      <c r="A75" s="95"/>
      <c r="B75" s="96" t="s">
        <v>504</v>
      </c>
      <c r="C75" s="95"/>
      <c r="D75" s="97"/>
      <c r="E75" s="97"/>
      <c r="F75" s="98"/>
      <c r="G75" s="95"/>
      <c r="H75" s="519"/>
      <c r="I75" s="119">
        <f>SUM(I48:I74)</f>
        <v>0</v>
      </c>
    </row>
    <row r="76" spans="1:9">
      <c r="B76" s="90"/>
      <c r="H76" s="516"/>
      <c r="I76" s="93"/>
    </row>
    <row r="77" spans="1:9">
      <c r="B77" s="90"/>
      <c r="H77" s="516"/>
      <c r="I77" s="93"/>
    </row>
    <row r="78" spans="1:9">
      <c r="A78" s="95"/>
      <c r="B78" s="96" t="s">
        <v>502</v>
      </c>
      <c r="C78" s="95"/>
      <c r="D78" s="97"/>
      <c r="E78" s="97"/>
      <c r="F78" s="98"/>
      <c r="G78" s="95"/>
      <c r="H78" s="519"/>
      <c r="I78" s="119"/>
    </row>
    <row r="79" spans="1:9">
      <c r="A79" s="100" t="s">
        <v>155</v>
      </c>
      <c r="B79" s="100" t="s">
        <v>160</v>
      </c>
      <c r="C79" s="100" t="s">
        <v>161</v>
      </c>
      <c r="D79" s="100" t="s">
        <v>162</v>
      </c>
      <c r="E79" s="101" t="s">
        <v>354</v>
      </c>
      <c r="F79" s="102" t="s">
        <v>156</v>
      </c>
      <c r="G79" s="100" t="s">
        <v>157</v>
      </c>
      <c r="H79" s="516"/>
      <c r="I79" s="103" t="s">
        <v>159</v>
      </c>
    </row>
    <row r="80" spans="1:9" s="33" customFormat="1" ht="111" customHeight="1" thickBot="1">
      <c r="A80" s="33" t="s">
        <v>174</v>
      </c>
      <c r="B80" s="117" t="s">
        <v>363</v>
      </c>
      <c r="C80" s="120" t="s">
        <v>356</v>
      </c>
      <c r="D80" s="120" t="s">
        <v>1415</v>
      </c>
      <c r="E80" s="121" t="s">
        <v>364</v>
      </c>
      <c r="F80" s="122" t="s">
        <v>361</v>
      </c>
      <c r="G80" s="117">
        <v>72</v>
      </c>
      <c r="H80" s="520"/>
      <c r="I80" s="123">
        <f>H80*G80</f>
        <v>0</v>
      </c>
    </row>
    <row r="81" spans="1:9">
      <c r="A81" s="95"/>
      <c r="B81" s="96" t="s">
        <v>503</v>
      </c>
      <c r="C81" s="95"/>
      <c r="D81" s="97"/>
      <c r="E81" s="97"/>
      <c r="F81" s="98"/>
      <c r="G81" s="95"/>
      <c r="H81" s="519"/>
      <c r="I81" s="119">
        <f>SUM(I80:I80)</f>
        <v>0</v>
      </c>
    </row>
    <row r="82" spans="1:9" s="33" customFormat="1">
      <c r="B82" s="45"/>
      <c r="C82" s="124"/>
      <c r="D82" s="124"/>
      <c r="E82" s="125"/>
      <c r="F82" s="126"/>
      <c r="G82" s="45"/>
      <c r="H82" s="515"/>
      <c r="I82" s="127"/>
    </row>
    <row r="83" spans="1:9">
      <c r="B83" s="90"/>
      <c r="H83" s="516"/>
      <c r="I83" s="93"/>
    </row>
    <row r="84" spans="1:9">
      <c r="A84" s="95"/>
      <c r="B84" s="96" t="s">
        <v>519</v>
      </c>
      <c r="C84" s="95"/>
      <c r="D84" s="97"/>
      <c r="E84" s="97"/>
      <c r="F84" s="98"/>
      <c r="G84" s="95"/>
      <c r="H84" s="519"/>
      <c r="I84" s="119"/>
    </row>
    <row r="85" spans="1:9">
      <c r="A85" s="100" t="s">
        <v>155</v>
      </c>
      <c r="B85" s="100" t="s">
        <v>160</v>
      </c>
      <c r="C85" s="100" t="s">
        <v>161</v>
      </c>
      <c r="D85" s="100" t="s">
        <v>162</v>
      </c>
      <c r="E85" s="101"/>
      <c r="F85" s="102" t="s">
        <v>156</v>
      </c>
      <c r="G85" s="100" t="s">
        <v>157</v>
      </c>
      <c r="H85" s="516"/>
      <c r="I85" s="103" t="s">
        <v>159</v>
      </c>
    </row>
    <row r="86" spans="1:9" s="44" customFormat="1" ht="45">
      <c r="A86" s="128" t="s">
        <v>241</v>
      </c>
      <c r="B86" s="46"/>
      <c r="C86" s="106" t="s">
        <v>518</v>
      </c>
      <c r="D86" s="110" t="s">
        <v>1574</v>
      </c>
      <c r="E86" s="46"/>
      <c r="F86" s="46" t="s">
        <v>247</v>
      </c>
      <c r="G86" s="46">
        <v>1</v>
      </c>
      <c r="H86" s="506"/>
      <c r="I86" s="129">
        <f>H86*G86</f>
        <v>0</v>
      </c>
    </row>
    <row r="87" spans="1:9">
      <c r="A87" s="95"/>
      <c r="B87" s="96" t="s">
        <v>520</v>
      </c>
      <c r="C87" s="95"/>
      <c r="D87" s="97"/>
      <c r="E87" s="97"/>
      <c r="F87" s="98"/>
      <c r="G87" s="95"/>
      <c r="H87" s="519"/>
      <c r="I87" s="119">
        <f>SUM(I83:I86)</f>
        <v>0</v>
      </c>
    </row>
    <row r="88" spans="1:9" s="44" customFormat="1">
      <c r="B88" s="46"/>
      <c r="C88" s="106"/>
      <c r="D88" s="45"/>
      <c r="E88" s="46"/>
      <c r="F88" s="46"/>
      <c r="G88" s="46"/>
      <c r="H88" s="506"/>
      <c r="I88" s="129"/>
    </row>
    <row r="89" spans="1:9" ht="15.75" thickBot="1">
      <c r="B89" s="90"/>
      <c r="H89" s="516"/>
      <c r="I89" s="93"/>
    </row>
    <row r="90" spans="1:9" ht="15.75" thickBot="1">
      <c r="B90" s="90"/>
      <c r="C90" s="130" t="s">
        <v>496</v>
      </c>
      <c r="D90" s="89"/>
      <c r="H90" s="516"/>
      <c r="I90" s="93"/>
    </row>
    <row r="91" spans="1:9">
      <c r="H91" s="516"/>
    </row>
    <row r="92" spans="1:9" s="94" customFormat="1">
      <c r="A92" s="131"/>
      <c r="B92" s="131" t="s">
        <v>2</v>
      </c>
      <c r="C92" s="131"/>
      <c r="D92" s="132"/>
      <c r="E92" s="132"/>
      <c r="F92" s="133"/>
      <c r="G92" s="131"/>
      <c r="H92" s="521"/>
      <c r="I92" s="134"/>
    </row>
    <row r="93" spans="1:9">
      <c r="A93" s="100" t="s">
        <v>155</v>
      </c>
      <c r="B93" s="100" t="s">
        <v>160</v>
      </c>
      <c r="C93" s="100" t="s">
        <v>161</v>
      </c>
      <c r="D93" s="100" t="s">
        <v>162</v>
      </c>
      <c r="E93" s="101"/>
      <c r="F93" s="102" t="s">
        <v>156</v>
      </c>
      <c r="G93" s="100" t="s">
        <v>157</v>
      </c>
      <c r="H93" s="516"/>
      <c r="I93" s="103" t="s">
        <v>159</v>
      </c>
    </row>
    <row r="94" spans="1:9" s="108" customFormat="1" ht="191.25" customHeight="1">
      <c r="A94" s="45"/>
      <c r="B94" s="45" t="str">
        <f>B49</f>
        <v>M35</v>
      </c>
      <c r="C94" s="45" t="str">
        <f>C49</f>
        <v>MIZA KABINET 7</v>
      </c>
      <c r="D94" s="45" t="str">
        <f>D49</f>
        <v xml:space="preserve">Lesena miza dim. 150x75cm; delovna površina hrastov furnir+UV odporen mat lak, smer letnic vzporedna z daljšo stranico delovne površine, robovi zaključeni z robnimi trakovi za furnir, debelina delovne površine takšna, da preprečuje poves plošče; na kovinskem podnožju- sistem kot npr.Voga Okvir Savana, prašno lakiran v barvo RAL 9016, h=715mm, število podpor prilagojeno dimenziji in uporabi mize; Na mizi 1x uvodnica za kable na eno delovno mesto, uvodnica kvadratnega prereza dim. 70x70mm, aloksiran ALU, s črno ščetko in magnetom za zapiranje, uvodnica kot npr.:Schachermayer 103356235 ali enakovredno; Glej načrt MIZE- PODNOŽJE VOGA OKVIR SAVANA
</v>
      </c>
      <c r="E94" s="45"/>
      <c r="F94" s="106" t="s">
        <v>248</v>
      </c>
      <c r="G94" s="45">
        <v>4</v>
      </c>
      <c r="H94" s="515"/>
      <c r="I94" s="129">
        <f t="shared" ref="I94:I99" si="2">H94*G94</f>
        <v>0</v>
      </c>
    </row>
    <row r="95" spans="1:9" s="108" customFormat="1" ht="120" customHeight="1">
      <c r="A95" s="45"/>
      <c r="B95" s="45" t="str">
        <f>B53</f>
        <v>S2</v>
      </c>
      <c r="C95" s="45" t="str">
        <f>C53</f>
        <v>STOL UČITELJ-KABINET</v>
      </c>
      <c r="D95" s="45" t="str">
        <f>D53</f>
        <v xml:space="preserve">Pisarniški stol na ALU podnožju;izvedba: plinski dvižni in autofit mehani zem, nastavljiva ledvena opora, nastavljiva globina sedeža; naslon: mreža v beli barvi; sedež : Blago Lucia; plastični deli sedeža in naslona v črni barvi, nasloni za roke: 2D; podnožje: Nylon, belo; kolesca za trda tla; FIRA certifikat: 24h / 150 kg; Model kot npr.: Interstuhl Every, 182E ali enakovredno; Glej načrt S2, S8- PISARNIŠKI STOL
</v>
      </c>
      <c r="E95" s="45"/>
      <c r="F95" s="106" t="s">
        <v>248</v>
      </c>
      <c r="G95" s="45">
        <v>4</v>
      </c>
      <c r="H95" s="515"/>
      <c r="I95" s="129">
        <f t="shared" si="2"/>
        <v>0</v>
      </c>
    </row>
    <row r="96" spans="1:9" s="108" customFormat="1" ht="204" customHeight="1">
      <c r="A96" s="45"/>
      <c r="B96" s="45" t="str">
        <f>B48</f>
        <v>P1</v>
      </c>
      <c r="C96" s="45" t="str">
        <f>C48</f>
        <v>PREMIČNI PREDALNIK</v>
      </c>
      <c r="D96" s="45" t="str">
        <f>D48</f>
        <v xml:space="preserve">Pomični predalnik na kolescih za pod delovno mizo; Korpus s tremi predalniki iz belega iverala (nevidni deli), fronte predalov in zunanje fronte predalnika (vidni deli) iverna plošča d 25mm obdelana z belim ultrapasom in ABS robnimi trakovi;IVERAL: bel, kot npr. Egger W1100 ST9 B09, ULTRAPAS: bel, kot npr. Egger W1001HG; odpiranje po shemi, možnost zaklepa predalnika na ključ, predalnik z vodili z mehkim zapiranjem kot npr. Blumotion ali enakovredno; 4x črna kolesca za mehko ali trdo podlago, ki ne puščajo sledi;kovinski L ročaj 20x43mm h=448cm, barvan v RAL9016; kot npr. Rujzdesign 466.43; Glej načrt P1- PREMIČNI PREDALNIK
</v>
      </c>
      <c r="E96" s="45"/>
      <c r="F96" s="106" t="s">
        <v>248</v>
      </c>
      <c r="G96" s="45">
        <v>4</v>
      </c>
      <c r="H96" s="515"/>
      <c r="I96" s="129">
        <f t="shared" si="2"/>
        <v>0</v>
      </c>
    </row>
    <row r="97" spans="1:9">
      <c r="B97" s="44" t="str">
        <f t="shared" ref="B97:D98" si="3">B55</f>
        <v>DO10</v>
      </c>
      <c r="C97" s="44" t="str">
        <f t="shared" si="3"/>
        <v>PANO ZA OBVESTILA</v>
      </c>
      <c r="D97" s="45" t="str">
        <f t="shared" si="3"/>
        <v>Pano iz plute v lesenem okvirju dim. 120x180cm</v>
      </c>
      <c r="F97" s="46" t="s">
        <v>248</v>
      </c>
      <c r="G97" s="44">
        <v>1</v>
      </c>
      <c r="H97" s="516"/>
      <c r="I97" s="129">
        <f t="shared" si="2"/>
        <v>0</v>
      </c>
    </row>
    <row r="98" spans="1:9" s="108" customFormat="1" ht="270">
      <c r="A98" s="45"/>
      <c r="B98" s="45" t="str">
        <f t="shared" si="3"/>
        <v>O2</v>
      </c>
      <c r="C98" s="45" t="str">
        <f t="shared" si="3"/>
        <v>OMARA 2</v>
      </c>
      <c r="D98" s="45" t="str">
        <f t="shared" si="3"/>
        <v xml:space="preserve">Omara z dvokrilnimi vrati, dim. 90x45cm, h=190cm;
korpus s prestavljivimi policami, debelina iverne plošče 25mm, notranjost bel iveral, zunanje fronte bel ultrapas in ABS robni trakovi bele barve;
vrata: debelina iverne plošče 25mm, obdelana z belim ultrapasom in robni trakovi za furnir;
cokel: h=10cm,PVC distančne nogice, zaprt z vodoodporno vezano ploščo, barvano v RAL9016 ;
IVERAL: bel, kot npr. Egger W1100 ST9 BO9 ali enakovredno, ULTRAPAS: bel, kot npr. Egger W1001 HG ali enakovredno;
tečaj: odpiranje do 135 °;
možnost zaklepa na ključ;nosilnost posamezne police: 40kg/polico
kovinski L ročaj 20x43mm h=448mm, barvan v RAL9016; kot npr. Rujzdesign 466.43 ali enakovredno; Glej načrt 02- OMARA 2
</v>
      </c>
      <c r="E98" s="45"/>
      <c r="F98" s="106" t="s">
        <v>248</v>
      </c>
      <c r="G98" s="45">
        <v>5</v>
      </c>
      <c r="H98" s="515"/>
      <c r="I98" s="129">
        <f t="shared" si="2"/>
        <v>0</v>
      </c>
    </row>
    <row r="99" spans="1:9" s="108" customFormat="1" ht="30">
      <c r="A99" s="45"/>
      <c r="B99" s="45" t="str">
        <f>B71</f>
        <v>DO15</v>
      </c>
      <c r="C99" s="45" t="str">
        <f>C71</f>
        <v>KOŠ ZA SMETI</v>
      </c>
      <c r="D99" s="45" t="str">
        <f>D71</f>
        <v>Kovinski mrežni koš za smeti brez pokrova, okroglega prereza, v=25l</v>
      </c>
      <c r="E99" s="45"/>
      <c r="F99" s="106" t="s">
        <v>248</v>
      </c>
      <c r="G99" s="45">
        <v>4</v>
      </c>
      <c r="H99" s="515"/>
      <c r="I99" s="129">
        <f t="shared" si="2"/>
        <v>0</v>
      </c>
    </row>
    <row r="100" spans="1:9">
      <c r="C100" s="90" t="s">
        <v>1517</v>
      </c>
      <c r="H100" s="516"/>
      <c r="I100" s="93">
        <f>SUM(I94:I99)</f>
        <v>0</v>
      </c>
    </row>
    <row r="101" spans="1:9" s="94" customFormat="1">
      <c r="A101" s="96"/>
      <c r="B101" s="96" t="s">
        <v>9</v>
      </c>
      <c r="C101" s="96"/>
      <c r="D101" s="135"/>
      <c r="E101" s="135"/>
      <c r="F101" s="136"/>
      <c r="G101" s="96"/>
      <c r="H101" s="522"/>
      <c r="I101" s="119"/>
    </row>
    <row r="102" spans="1:9">
      <c r="A102" s="100" t="s">
        <v>155</v>
      </c>
      <c r="B102" s="100" t="s">
        <v>160</v>
      </c>
      <c r="C102" s="100" t="s">
        <v>161</v>
      </c>
      <c r="D102" s="100" t="s">
        <v>162</v>
      </c>
      <c r="E102" s="101"/>
      <c r="F102" s="102" t="s">
        <v>156</v>
      </c>
      <c r="G102" s="100" t="s">
        <v>157</v>
      </c>
      <c r="H102" s="516"/>
      <c r="I102" s="103"/>
    </row>
    <row r="103" spans="1:9" s="108" customFormat="1" ht="254.25" customHeight="1">
      <c r="A103" s="45"/>
      <c r="B103" s="45" t="str">
        <f>B57</f>
        <v>O29</v>
      </c>
      <c r="C103" s="45" t="str">
        <f>C57</f>
        <v>OMARA 29</v>
      </c>
      <c r="D103" s="45" t="str">
        <f>D57</f>
        <v xml:space="preserve">Omara z dvokrilnimi vrati, dim. 100x50cm, h=190cm;
korpus s prestavljivimi policami, debelina iverne plošče 25mm, notranjost bel iveral, zunanje fronte bel ultrapas in ABS robni trakovi bele barve;
vrata: debelina iverne plošče 25mm, obdelana z belim ultrapasom in robni trakovi za furnir;
cokel: PVC distančne nogice, zaprt z vodoodporno vezano ploščo, barvano v RAL9016;
IVERAL: bel, kot npr. Egger W1100 ST9 BO9, ULTRAPAS ali enakovredno: bel, kot npr. Egger W1001 HG ali enakovredno;
tečaj: odpiranje do 135 °;nosilnost posamezne police: 40kg/polico
možnost zaklepa na ključ;
kovinski L ročaj 20x43mm h=448mm, barvan v RAL9016; kot npr. Rujzdesign 466.43 ali enakovredno; Glej načrt O29- OMARA 29
</v>
      </c>
      <c r="E103" s="45"/>
      <c r="F103" s="106" t="s">
        <v>248</v>
      </c>
      <c r="G103" s="45">
        <v>2</v>
      </c>
      <c r="H103" s="515"/>
      <c r="I103" s="129">
        <f>H103*G103</f>
        <v>0</v>
      </c>
    </row>
    <row r="104" spans="1:9" s="108" customFormat="1" ht="141" customHeight="1">
      <c r="A104" s="45"/>
      <c r="B104" s="45" t="str">
        <f>B63</f>
        <v>UM13</v>
      </c>
      <c r="C104" s="45" t="str">
        <f>C63</f>
        <v>PULT Z UMIVALNIKOM 13</v>
      </c>
      <c r="D104" s="45" t="str">
        <f>D63</f>
        <v xml:space="preserve">Kopalniški pult z umivalnikom (umivalnik predmet str. Inst.) dim. 100x35cm; pult iz iverne plošče d=5cm z belim ultrapasom RAL9016, robovi zaključeni ABS trakovi; fronta iz iverke d 25mm, obdelana s hrastovim furnirjem in robnii trakovi za furnir; v steno fiksiran  s konzolnimi jeklenimi nosilci dim. 30x50mm, barvani v RAL9016; bel ultrapas kot npr. Egger W1001 HG ali enakovredno; Glej načrt UM13- PULT Z UMIVALNIKOM 13
</v>
      </c>
      <c r="E104" s="45"/>
      <c r="F104" s="106" t="s">
        <v>247</v>
      </c>
      <c r="G104" s="45">
        <v>1</v>
      </c>
      <c r="H104" s="515"/>
      <c r="I104" s="129">
        <f>H104*G104</f>
        <v>0</v>
      </c>
    </row>
    <row r="105" spans="1:9">
      <c r="C105" s="90" t="s">
        <v>1517</v>
      </c>
      <c r="H105" s="516"/>
      <c r="I105" s="93">
        <f>SUM(I103:I104)</f>
        <v>0</v>
      </c>
    </row>
    <row r="106" spans="1:9" s="94" customFormat="1">
      <c r="A106" s="96"/>
      <c r="B106" s="96" t="s">
        <v>10</v>
      </c>
      <c r="C106" s="96"/>
      <c r="D106" s="135"/>
      <c r="E106" s="135"/>
      <c r="F106" s="136"/>
      <c r="G106" s="96"/>
      <c r="H106" s="522"/>
      <c r="I106" s="119">
        <f>SUM(I103:I105)</f>
        <v>0</v>
      </c>
    </row>
    <row r="107" spans="1:9">
      <c r="A107" s="100" t="s">
        <v>155</v>
      </c>
      <c r="B107" s="100" t="s">
        <v>160</v>
      </c>
      <c r="C107" s="100" t="s">
        <v>161</v>
      </c>
      <c r="D107" s="100" t="s">
        <v>162</v>
      </c>
      <c r="E107" s="101"/>
      <c r="F107" s="102" t="s">
        <v>156</v>
      </c>
      <c r="G107" s="100" t="s">
        <v>157</v>
      </c>
      <c r="H107" s="516"/>
      <c r="I107" s="103"/>
    </row>
    <row r="108" spans="1:9" ht="237" customHeight="1">
      <c r="B108" s="44" t="str">
        <f>B66</f>
        <v>KL6</v>
      </c>
      <c r="C108" s="44" t="str">
        <f>C66</f>
        <v>KLOP 6</v>
      </c>
      <c r="D108" s="45" t="str">
        <f>D66</f>
        <v xml:space="preserve">Garderobna klop dim. 875x45cm, h=50cm; sedalna površina iverka d=50mm, vidne površine obdelane z belim ultrapasom kot npr. Egger W1100 ST9 B09; zaključna fronta iverka d 25mm, vidne površine obdelane zhrastovim furnirjem + UV odporen mat lak, smer letnic hirizontalna+ robni trakovi za furnir; kovinska podkonstrukcija dim. 30x50mm, sidrana v steno, barvana v RAL9016, klop vijačena v podkonstrukcijo; obešalna letev l= 650cm, h=10cm, iverka z hrastovim furnirjem+UV odporen mat lak, smer letnic horizontalna+ robni trakovi za furnir; 37 stenskih obešalnikov prereza 11x11mm, dolžina 26mm, barvano v belo barvo RAL9016; montaža na obešalno letev; kot npr. Rujzdesign model 2131 ali enakovredno; Glej načrt K6- GARDEROBNA KLOP 6
</v>
      </c>
      <c r="F108" s="46" t="s">
        <v>247</v>
      </c>
      <c r="G108" s="44">
        <v>1</v>
      </c>
      <c r="H108" s="516"/>
      <c r="I108" s="129">
        <f>H108*G108</f>
        <v>0</v>
      </c>
    </row>
    <row r="109" spans="1:9" s="108" customFormat="1" ht="30">
      <c r="A109" s="45"/>
      <c r="B109" s="45" t="str">
        <f t="shared" ref="B109:D110" si="4">B70</f>
        <v>DO12</v>
      </c>
      <c r="C109" s="45" t="str">
        <f t="shared" si="4"/>
        <v>OGLEDALO</v>
      </c>
      <c r="D109" s="45" t="str">
        <f t="shared" si="4"/>
        <v>Stensko ogledalo na leseni podlagi dim. 75x120cm brez okvirja, montaža na AB steno</v>
      </c>
      <c r="E109" s="45"/>
      <c r="F109" s="106" t="s">
        <v>248</v>
      </c>
      <c r="G109" s="45">
        <v>1</v>
      </c>
      <c r="H109" s="515"/>
      <c r="I109" s="129">
        <f>H109*G109</f>
        <v>0</v>
      </c>
    </row>
    <row r="110" spans="1:9" s="108" customFormat="1" ht="30">
      <c r="A110" s="45"/>
      <c r="B110" s="45" t="str">
        <f t="shared" si="4"/>
        <v>DO15</v>
      </c>
      <c r="C110" s="45" t="str">
        <f t="shared" si="4"/>
        <v>KOŠ ZA SMETI</v>
      </c>
      <c r="D110" s="45" t="str">
        <f t="shared" si="4"/>
        <v>Kovinski mrežni koš za smeti brez pokrova, okroglega prereza, v=25l</v>
      </c>
      <c r="E110" s="45"/>
      <c r="F110" s="106" t="s">
        <v>248</v>
      </c>
      <c r="G110" s="45">
        <v>1</v>
      </c>
      <c r="H110" s="515"/>
      <c r="I110" s="129">
        <f>H110*G110</f>
        <v>0</v>
      </c>
    </row>
    <row r="111" spans="1:9" s="108" customFormat="1" ht="130.9" customHeight="1">
      <c r="A111" s="45"/>
      <c r="B111" s="45" t="str">
        <f>B64</f>
        <v>UM14</v>
      </c>
      <c r="C111" s="45" t="str">
        <f>C64</f>
        <v>PULT Z UMIVALNIKI 14</v>
      </c>
      <c r="D111" s="45" t="str">
        <f>D64</f>
        <v xml:space="preserve">Kopalniški pult s tremi umivalniki (umivalnik predmet str. Inst.) dim. 167x45cm; pult iz iverne plošče d=5cm z belim ultrapasom RAL9016, robovi zaključeni ABS trakovi; fronta iz iverke d 25mm, obdelana s hrastovim furnirjem in robnii trakovi za furnir; v steno fiksiran  s konzolnimi jeklenimi nosilci dim. 30x50mm, barvani v RAL9016; bel ultrapas kot npr. Egger W1001 HG ali enakovredno; Glej načrt UM14- PULT Z UMIVALNIKI 14
</v>
      </c>
      <c r="E111" s="45"/>
      <c r="F111" s="106" t="s">
        <v>247</v>
      </c>
      <c r="G111" s="45">
        <v>1</v>
      </c>
      <c r="H111" s="515"/>
      <c r="I111" s="129">
        <f>H111*G111</f>
        <v>0</v>
      </c>
    </row>
    <row r="112" spans="1:9">
      <c r="C112" s="90" t="s">
        <v>1517</v>
      </c>
      <c r="H112" s="516"/>
      <c r="I112" s="93">
        <f>SUM(I108:I111)</f>
        <v>0</v>
      </c>
    </row>
    <row r="113" spans="1:9" s="94" customFormat="1">
      <c r="A113" s="96"/>
      <c r="B113" s="96" t="s">
        <v>11</v>
      </c>
      <c r="C113" s="96"/>
      <c r="D113" s="135"/>
      <c r="E113" s="135"/>
      <c r="F113" s="136"/>
      <c r="G113" s="96"/>
      <c r="H113" s="522"/>
      <c r="I113" s="119"/>
    </row>
    <row r="114" spans="1:9">
      <c r="A114" s="100" t="s">
        <v>155</v>
      </c>
      <c r="B114" s="100" t="s">
        <v>160</v>
      </c>
      <c r="C114" s="100" t="s">
        <v>161</v>
      </c>
      <c r="D114" s="100" t="s">
        <v>162</v>
      </c>
      <c r="E114" s="101"/>
      <c r="F114" s="102" t="s">
        <v>156</v>
      </c>
      <c r="G114" s="100" t="s">
        <v>157</v>
      </c>
      <c r="H114" s="516"/>
      <c r="I114" s="103"/>
    </row>
    <row r="115" spans="1:9" s="108" customFormat="1" ht="237.75" customHeight="1">
      <c r="A115" s="45"/>
      <c r="B115" s="45" t="str">
        <f t="shared" ref="B115:D118" si="5">B108</f>
        <v>KL6</v>
      </c>
      <c r="C115" s="45" t="str">
        <f t="shared" si="5"/>
        <v>KLOP 6</v>
      </c>
      <c r="D115" s="45" t="str">
        <f t="shared" si="5"/>
        <v xml:space="preserve">Garderobna klop dim. 875x45cm, h=50cm; sedalna površina iverka d=50mm, vidne površine obdelane z belim ultrapasom kot npr. Egger W1100 ST9 B09; zaključna fronta iverka d 25mm, vidne površine obdelane zhrastovim furnirjem + UV odporen mat lak, smer letnic hirizontalna+ robni trakovi za furnir; kovinska podkonstrukcija dim. 30x50mm, sidrana v steno, barvana v RAL9016, klop vijačena v podkonstrukcijo; obešalna letev l= 650cm, h=10cm, iverka z hrastovim furnirjem+UV odporen mat lak, smer letnic horizontalna+ robni trakovi za furnir; 37 stenskih obešalnikov prereza 11x11mm, dolžina 26mm, barvano v belo barvo RAL9016; montaža na obešalno letev; kot npr. Rujzdesign model 2131 ali enakovredno; Glej načrt K6- GARDEROBNA KLOP 6
</v>
      </c>
      <c r="E115" s="45"/>
      <c r="F115" s="106" t="s">
        <v>247</v>
      </c>
      <c r="G115" s="45">
        <v>1</v>
      </c>
      <c r="H115" s="515"/>
      <c r="I115" s="129">
        <f>H115*G115</f>
        <v>0</v>
      </c>
    </row>
    <row r="116" spans="1:9" s="108" customFormat="1" ht="30">
      <c r="A116" s="45"/>
      <c r="B116" s="45" t="str">
        <f t="shared" si="5"/>
        <v>DO12</v>
      </c>
      <c r="C116" s="45" t="str">
        <f t="shared" si="5"/>
        <v>OGLEDALO</v>
      </c>
      <c r="D116" s="45" t="str">
        <f t="shared" si="5"/>
        <v>Stensko ogledalo na leseni podlagi dim. 75x120cm brez okvirja, montaža na AB steno</v>
      </c>
      <c r="E116" s="45"/>
      <c r="F116" s="106" t="s">
        <v>248</v>
      </c>
      <c r="G116" s="45">
        <v>1</v>
      </c>
      <c r="H116" s="515"/>
      <c r="I116" s="129">
        <f>H116*G116</f>
        <v>0</v>
      </c>
    </row>
    <row r="117" spans="1:9" s="108" customFormat="1" ht="30">
      <c r="A117" s="45"/>
      <c r="B117" s="45" t="str">
        <f t="shared" si="5"/>
        <v>DO15</v>
      </c>
      <c r="C117" s="45" t="str">
        <f t="shared" si="5"/>
        <v>KOŠ ZA SMETI</v>
      </c>
      <c r="D117" s="45" t="str">
        <f t="shared" si="5"/>
        <v>Kovinski mrežni koš za smeti brez pokrova, okroglega prereza, v=25l</v>
      </c>
      <c r="E117" s="45"/>
      <c r="F117" s="106" t="s">
        <v>248</v>
      </c>
      <c r="G117" s="45">
        <v>1</v>
      </c>
      <c r="H117" s="515"/>
      <c r="I117" s="129">
        <f>H117*G117</f>
        <v>0</v>
      </c>
    </row>
    <row r="118" spans="1:9" s="108" customFormat="1" ht="130.9" customHeight="1">
      <c r="A118" s="45"/>
      <c r="B118" s="45" t="str">
        <f t="shared" si="5"/>
        <v>UM14</v>
      </c>
      <c r="C118" s="45" t="str">
        <f t="shared" si="5"/>
        <v>PULT Z UMIVALNIKI 14</v>
      </c>
      <c r="D118" s="45" t="str">
        <f t="shared" si="5"/>
        <v xml:space="preserve">Kopalniški pult s tremi umivalniki (umivalnik predmet str. Inst.) dim. 167x45cm; pult iz iverne plošče d=5cm z belim ultrapasom RAL9016, robovi zaključeni ABS trakovi; fronta iz iverke d 25mm, obdelana s hrastovim furnirjem in robnii trakovi za furnir; v steno fiksiran  s konzolnimi jeklenimi nosilci dim. 30x50mm, barvani v RAL9016; bel ultrapas kot npr. Egger W1001 HG ali enakovredno; Glej načrt UM14- PULT Z UMIVALNIKI 14
</v>
      </c>
      <c r="E118" s="45"/>
      <c r="F118" s="106" t="s">
        <v>247</v>
      </c>
      <c r="G118" s="45">
        <v>1</v>
      </c>
      <c r="H118" s="515"/>
      <c r="I118" s="129">
        <f>H118*G118</f>
        <v>0</v>
      </c>
    </row>
    <row r="119" spans="1:9">
      <c r="C119" s="90" t="s">
        <v>1517</v>
      </c>
      <c r="H119" s="516"/>
      <c r="I119" s="93">
        <f>SUM(I115:I118)</f>
        <v>0</v>
      </c>
    </row>
    <row r="120" spans="1:9" s="94" customFormat="1">
      <c r="A120" s="96"/>
      <c r="B120" s="96" t="s">
        <v>16</v>
      </c>
      <c r="C120" s="96"/>
      <c r="D120" s="135"/>
      <c r="E120" s="135"/>
      <c r="F120" s="136"/>
      <c r="G120" s="96"/>
      <c r="H120" s="522"/>
      <c r="I120" s="119"/>
    </row>
    <row r="121" spans="1:9">
      <c r="A121" s="100" t="s">
        <v>155</v>
      </c>
      <c r="B121" s="100" t="s">
        <v>160</v>
      </c>
      <c r="C121" s="100" t="s">
        <v>161</v>
      </c>
      <c r="D121" s="100" t="s">
        <v>162</v>
      </c>
      <c r="E121" s="101"/>
      <c r="F121" s="102" t="s">
        <v>156</v>
      </c>
      <c r="G121" s="100" t="s">
        <v>157</v>
      </c>
      <c r="H121" s="516"/>
      <c r="I121" s="103"/>
    </row>
    <row r="122" spans="1:9" s="108" customFormat="1" ht="234.75" customHeight="1">
      <c r="A122" s="45"/>
      <c r="B122" s="45" t="str">
        <f t="shared" ref="B122:D125" si="6">B115</f>
        <v>KL6</v>
      </c>
      <c r="C122" s="45" t="str">
        <f t="shared" si="6"/>
        <v>KLOP 6</v>
      </c>
      <c r="D122" s="45" t="str">
        <f t="shared" si="6"/>
        <v xml:space="preserve">Garderobna klop dim. 875x45cm, h=50cm; sedalna površina iverka d=50mm, vidne površine obdelane z belim ultrapasom kot npr. Egger W1100 ST9 B09; zaključna fronta iverka d 25mm, vidne površine obdelane zhrastovim furnirjem + UV odporen mat lak, smer letnic hirizontalna+ robni trakovi za furnir; kovinska podkonstrukcija dim. 30x50mm, sidrana v steno, barvana v RAL9016, klop vijačena v podkonstrukcijo; obešalna letev l= 650cm, h=10cm, iverka z hrastovim furnirjem+UV odporen mat lak, smer letnic horizontalna+ robni trakovi za furnir; 37 stenskih obešalnikov prereza 11x11mm, dolžina 26mm, barvano v belo barvo RAL9016; montaža na obešalno letev; kot npr. Rujzdesign model 2131 ali enakovredno; Glej načrt K6- GARDEROBNA KLOP 6
</v>
      </c>
      <c r="E122" s="45"/>
      <c r="F122" s="106" t="s">
        <v>247</v>
      </c>
      <c r="G122" s="45">
        <v>1</v>
      </c>
      <c r="H122" s="515"/>
      <c r="I122" s="129">
        <f>H122*G122</f>
        <v>0</v>
      </c>
    </row>
    <row r="123" spans="1:9" ht="30">
      <c r="B123" s="44" t="str">
        <f t="shared" si="6"/>
        <v>DO12</v>
      </c>
      <c r="C123" s="44" t="str">
        <f t="shared" si="6"/>
        <v>OGLEDALO</v>
      </c>
      <c r="D123" s="45" t="str">
        <f t="shared" si="6"/>
        <v>Stensko ogledalo na leseni podlagi dim. 75x120cm brez okvirja, montaža na AB steno</v>
      </c>
      <c r="F123" s="46" t="s">
        <v>248</v>
      </c>
      <c r="G123" s="44">
        <v>1</v>
      </c>
      <c r="H123" s="516"/>
      <c r="I123" s="129">
        <f>H123*G123</f>
        <v>0</v>
      </c>
    </row>
    <row r="124" spans="1:9" s="108" customFormat="1" ht="30">
      <c r="A124" s="45"/>
      <c r="B124" s="45" t="str">
        <f t="shared" si="6"/>
        <v>DO15</v>
      </c>
      <c r="C124" s="45" t="str">
        <f t="shared" si="6"/>
        <v>KOŠ ZA SMETI</v>
      </c>
      <c r="D124" s="45" t="str">
        <f t="shared" si="6"/>
        <v>Kovinski mrežni koš za smeti brez pokrova, okroglega prereza, v=25l</v>
      </c>
      <c r="E124" s="45"/>
      <c r="F124" s="106" t="s">
        <v>248</v>
      </c>
      <c r="G124" s="45">
        <v>1</v>
      </c>
      <c r="H124" s="515"/>
      <c r="I124" s="129">
        <f>H124*G124</f>
        <v>0</v>
      </c>
    </row>
    <row r="125" spans="1:9" s="108" customFormat="1" ht="133.15" customHeight="1">
      <c r="A125" s="45"/>
      <c r="B125" s="45" t="str">
        <f t="shared" si="6"/>
        <v>UM14</v>
      </c>
      <c r="C125" s="45" t="str">
        <f t="shared" si="6"/>
        <v>PULT Z UMIVALNIKI 14</v>
      </c>
      <c r="D125" s="45" t="str">
        <f t="shared" si="6"/>
        <v xml:space="preserve">Kopalniški pult s tremi umivalniki (umivalnik predmet str. Inst.) dim. 167x45cm; pult iz iverne plošče d=5cm z belim ultrapasom RAL9016, robovi zaključeni ABS trakovi; fronta iz iverke d 25mm, obdelana s hrastovim furnirjem in robnii trakovi za furnir; v steno fiksiran  s konzolnimi jeklenimi nosilci dim. 30x50mm, barvani v RAL9016; bel ultrapas kot npr. Egger W1001 HG ali enakovredno; Glej načrt UM14- PULT Z UMIVALNIKI 14
</v>
      </c>
      <c r="E125" s="45"/>
      <c r="F125" s="106" t="s">
        <v>247</v>
      </c>
      <c r="G125" s="45">
        <v>1</v>
      </c>
      <c r="H125" s="515"/>
      <c r="I125" s="129">
        <f>H125*G125</f>
        <v>0</v>
      </c>
    </row>
    <row r="126" spans="1:9">
      <c r="C126" s="90" t="s">
        <v>1517</v>
      </c>
      <c r="H126" s="516"/>
      <c r="I126" s="93">
        <f>SUM(I122:I125)</f>
        <v>0</v>
      </c>
    </row>
    <row r="127" spans="1:9" s="94" customFormat="1">
      <c r="A127" s="96"/>
      <c r="B127" s="96" t="s">
        <v>17</v>
      </c>
      <c r="C127" s="96"/>
      <c r="D127" s="135"/>
      <c r="E127" s="135"/>
      <c r="F127" s="136"/>
      <c r="G127" s="96"/>
      <c r="H127" s="522"/>
      <c r="I127" s="119"/>
    </row>
    <row r="128" spans="1:9">
      <c r="A128" s="100" t="s">
        <v>155</v>
      </c>
      <c r="B128" s="100" t="s">
        <v>160</v>
      </c>
      <c r="C128" s="100" t="s">
        <v>161</v>
      </c>
      <c r="D128" s="100" t="s">
        <v>162</v>
      </c>
      <c r="E128" s="101"/>
      <c r="F128" s="102" t="s">
        <v>156</v>
      </c>
      <c r="G128" s="100" t="s">
        <v>157</v>
      </c>
      <c r="H128" s="516"/>
      <c r="I128" s="103"/>
    </row>
    <row r="129" spans="1:9" s="108" customFormat="1" ht="233.25" customHeight="1">
      <c r="A129" s="45"/>
      <c r="B129" s="45" t="str">
        <f>B122</f>
        <v>KL6</v>
      </c>
      <c r="C129" s="45" t="str">
        <f>C122</f>
        <v>KLOP 6</v>
      </c>
      <c r="D129" s="45" t="str">
        <f>D122</f>
        <v xml:space="preserve">Garderobna klop dim. 875x45cm, h=50cm; sedalna površina iverka d=50mm, vidne površine obdelane z belim ultrapasom kot npr. Egger W1100 ST9 B09; zaključna fronta iverka d 25mm, vidne površine obdelane zhrastovim furnirjem + UV odporen mat lak, smer letnic hirizontalna+ robni trakovi za furnir; kovinska podkonstrukcija dim. 30x50mm, sidrana v steno, barvana v RAL9016, klop vijačena v podkonstrukcijo; obešalna letev l= 650cm, h=10cm, iverka z hrastovim furnirjem+UV odporen mat lak, smer letnic horizontalna+ robni trakovi za furnir; 37 stenskih obešalnikov prereza 11x11mm, dolžina 26mm, barvano v belo barvo RAL9016; montaža na obešalno letev; kot npr. Rujzdesign model 2131 ali enakovredno; Glej načrt K6- GARDEROBNA KLOP 6
</v>
      </c>
      <c r="E129" s="45"/>
      <c r="F129" s="106" t="s">
        <v>247</v>
      </c>
      <c r="G129" s="45">
        <v>1</v>
      </c>
      <c r="H129" s="515"/>
      <c r="I129" s="129">
        <f>H129*G129</f>
        <v>0</v>
      </c>
    </row>
    <row r="130" spans="1:9" ht="30">
      <c r="B130" s="44" t="str">
        <f t="shared" ref="B130:D132" si="7">B123</f>
        <v>DO12</v>
      </c>
      <c r="C130" s="44" t="str">
        <f t="shared" si="7"/>
        <v>OGLEDALO</v>
      </c>
      <c r="D130" s="45" t="str">
        <f t="shared" si="7"/>
        <v>Stensko ogledalo na leseni podlagi dim. 75x120cm brez okvirja, montaža na AB steno</v>
      </c>
      <c r="F130" s="46" t="s">
        <v>248</v>
      </c>
      <c r="G130" s="44">
        <v>1</v>
      </c>
      <c r="H130" s="516"/>
      <c r="I130" s="129">
        <f>H130*G130</f>
        <v>0</v>
      </c>
    </row>
    <row r="131" spans="1:9" s="108" customFormat="1" ht="30">
      <c r="A131" s="45"/>
      <c r="B131" s="45" t="str">
        <f t="shared" si="7"/>
        <v>DO15</v>
      </c>
      <c r="C131" s="45" t="str">
        <f t="shared" si="7"/>
        <v>KOŠ ZA SMETI</v>
      </c>
      <c r="D131" s="45" t="str">
        <f t="shared" si="7"/>
        <v>Kovinski mrežni koš za smeti brez pokrova, okroglega prereza, v=25l</v>
      </c>
      <c r="E131" s="45"/>
      <c r="F131" s="106" t="s">
        <v>248</v>
      </c>
      <c r="G131" s="45">
        <v>1</v>
      </c>
      <c r="H131" s="515"/>
      <c r="I131" s="129">
        <f>H131*G131</f>
        <v>0</v>
      </c>
    </row>
    <row r="132" spans="1:9" s="108" customFormat="1" ht="130.9" customHeight="1">
      <c r="A132" s="45"/>
      <c r="B132" s="45" t="str">
        <f t="shared" si="7"/>
        <v>UM14</v>
      </c>
      <c r="C132" s="45" t="str">
        <f t="shared" si="7"/>
        <v>PULT Z UMIVALNIKI 14</v>
      </c>
      <c r="D132" s="45" t="str">
        <f t="shared" si="7"/>
        <v xml:space="preserve">Kopalniški pult s tremi umivalniki (umivalnik predmet str. Inst.) dim. 167x45cm; pult iz iverne plošče d=5cm z belim ultrapasom RAL9016, robovi zaključeni ABS trakovi; fronta iz iverke d 25mm, obdelana s hrastovim furnirjem in robnii trakovi za furnir; v steno fiksiran  s konzolnimi jeklenimi nosilci dim. 30x50mm, barvani v RAL9016; bel ultrapas kot npr. Egger W1001 HG ali enakovredno; Glej načrt UM14- PULT Z UMIVALNIKI 14
</v>
      </c>
      <c r="E132" s="45"/>
      <c r="F132" s="106" t="s">
        <v>247</v>
      </c>
      <c r="G132" s="45">
        <v>1</v>
      </c>
      <c r="H132" s="515"/>
      <c r="I132" s="129">
        <f>H132*G132</f>
        <v>0</v>
      </c>
    </row>
    <row r="133" spans="1:9">
      <c r="C133" s="90" t="s">
        <v>1517</v>
      </c>
      <c r="H133" s="516"/>
      <c r="I133" s="93">
        <f>SUM(I129:I132)</f>
        <v>0</v>
      </c>
    </row>
    <row r="134" spans="1:9">
      <c r="A134" s="95"/>
      <c r="B134" s="96" t="s">
        <v>225</v>
      </c>
      <c r="C134" s="95"/>
      <c r="D134" s="95"/>
      <c r="E134" s="97"/>
      <c r="F134" s="98"/>
      <c r="G134" s="95"/>
      <c r="H134" s="519"/>
      <c r="I134" s="99"/>
    </row>
    <row r="135" spans="1:9">
      <c r="A135" s="100" t="s">
        <v>155</v>
      </c>
      <c r="B135" s="100" t="s">
        <v>160</v>
      </c>
      <c r="C135" s="100" t="s">
        <v>161</v>
      </c>
      <c r="D135" s="100" t="s">
        <v>162</v>
      </c>
      <c r="E135" s="101"/>
      <c r="F135" s="102" t="s">
        <v>156</v>
      </c>
      <c r="G135" s="100" t="s">
        <v>157</v>
      </c>
      <c r="H135" s="516"/>
      <c r="I135" s="103"/>
    </row>
    <row r="136" spans="1:9" s="108" customFormat="1" ht="269.25" customHeight="1">
      <c r="A136" s="45"/>
      <c r="B136" s="45" t="str">
        <f>B58</f>
        <v>O30</v>
      </c>
      <c r="C136" s="45" t="str">
        <f>C58</f>
        <v>OMARA LESARSKA DELAVNICA 1 + LES3 VZORČNA KUHINJA</v>
      </c>
      <c r="D136" s="45" t="str">
        <f>D58</f>
        <v xml:space="preserve">Omara s krilnimi vrati in vzorčno kuhinjo;
omara - po načrtu, dim. 735x50x220 + 988x50x220cm: korpus s prestavljivimi policami, vezana plošča; druge police (glej shemo!): 4x bel iveral d 25mm, 4x MDF plošča d 25mm; 4x bel ultrapas iverka d 25mm; 4x kompaktna plošča d 25mm; kljuke za obešanje orodja: 20 kom
vrata: debelina iverne plošče 25mm, vsaka vrata obdelana z drugačno finalno oblogo (glej shemo!); 16x krilo hrastov furnir+ mat lak, 2x krilo hruškov furnir, 2x krilo macesnov furnir, 2x krilo brezov furnir, 2x krilo smrekov furnir, 2x krilo tropski les, 2x krilo borov furnir, 2x krilo slivov furnir, 2x krilo javorjev furnir;tečaj: odpiranje do 135 °;nosilnost posamezne police: 40kg/polico;možnost zaklepa na ključ;
kovinski L ročaj 20x43mm h=448mm, barvan v RAL9016; kot npr. Rujzdesign 466.43 ali enakovredno;
vmesne fiksne fronte: iverka 25mm + hrastov furnir mat lak
Za dimenzije, delitve glej načrt. 
</v>
      </c>
      <c r="E136" s="45"/>
      <c r="F136" s="106" t="s">
        <v>247</v>
      </c>
      <c r="G136" s="45">
        <v>1</v>
      </c>
      <c r="H136" s="515"/>
      <c r="I136" s="129">
        <f>H136*G136</f>
        <v>0</v>
      </c>
    </row>
    <row r="137" spans="1:9" s="108" customFormat="1">
      <c r="A137" s="45"/>
      <c r="B137" s="45"/>
      <c r="C137" s="45"/>
      <c r="D137" s="45" t="s">
        <v>1467</v>
      </c>
      <c r="E137" s="45"/>
      <c r="F137" s="106"/>
      <c r="G137" s="45"/>
      <c r="H137" s="515"/>
      <c r="I137" s="109"/>
    </row>
    <row r="138" spans="1:9" s="108" customFormat="1">
      <c r="A138" s="45"/>
      <c r="B138" s="45"/>
      <c r="C138" s="45"/>
      <c r="D138" s="45" t="str">
        <f>D60</f>
        <v>Glej načrt O30- OMARA 30 + LES3- VZORČNA KUHINJA</v>
      </c>
      <c r="E138" s="45"/>
      <c r="F138" s="106"/>
      <c r="G138" s="45"/>
      <c r="H138" s="515"/>
      <c r="I138" s="109"/>
    </row>
    <row r="139" spans="1:9" s="108" customFormat="1" ht="262.5" customHeight="1">
      <c r="A139" s="45"/>
      <c r="B139" s="45" t="str">
        <f>B61</f>
        <v>O31</v>
      </c>
      <c r="C139" s="45" t="str">
        <f>C61</f>
        <v>OMARA LESARSKA DELAVNICA 2</v>
      </c>
      <c r="D139" s="45" t="str">
        <f>D61</f>
        <v xml:space="preserve">Omara z dvokrilnimi vrati, dim. 70x45cm, h=190cm;
korpus s prestavljivimi policami, debelina iverne plošče 25mm, notranjost bel iveral, zunanje fronte bel ultrapas in ABS robni trakovi bele barve;
vrata: debelina iverne plošče 25mm, obdelana z belim ultrapasom in robni trakovi za furnir;
cokel: PVC distančne nogice, zaprt z vodoodporno vezano ploščo, barvano v RAL9016;
IVERAL: bel, kot npr. Egger W1100 ST9 BO9 ali enakovredno, ULTRAPAS: bel, kot npr. Egger W1001 HG ali enakovredno;
tečaj: odpiranje do 135 °;nosilnost posamezne police: 40kg/polico
možnost zaklepa na ključ;
kovinski L ročaj 20x43mm h=448mm, barvan v RAL9016; kot npr. Rujzdesign 466.43 ali enakovredno; Glej načrt O31- OMARA 31
</v>
      </c>
      <c r="E139" s="45"/>
      <c r="F139" s="106" t="s">
        <v>248</v>
      </c>
      <c r="G139" s="45">
        <v>5</v>
      </c>
      <c r="H139" s="515"/>
      <c r="I139" s="129">
        <f>H139*G139</f>
        <v>0</v>
      </c>
    </row>
    <row r="140" spans="1:9" s="108" customFormat="1" ht="101.25" customHeight="1">
      <c r="A140" s="45"/>
      <c r="B140" s="45" t="str">
        <f>B54</f>
        <v>S11</v>
      </c>
      <c r="C140" s="45" t="str">
        <f>C54</f>
        <v>STOL Lesarska</v>
      </c>
      <c r="D140" s="45" t="str">
        <f>D54</f>
        <v xml:space="preserve">Okrogel vrtljiv stol z nastavljivo višino; kovinska konstrukcija stola barvana v RAL 7016, podnožje s oporo za noge, sedišče nastavljivo po višini, možnosti od 63 do 75cm, nastavljanje višine na navoj; sedalo leseno (hrast) okroglo fi 40cm; Glej načrt S11- STOL LABORATORIJ
</v>
      </c>
      <c r="E140" s="45"/>
      <c r="F140" s="106" t="s">
        <v>248</v>
      </c>
      <c r="G140" s="45">
        <v>10</v>
      </c>
      <c r="H140" s="515"/>
      <c r="I140" s="129">
        <f>H140*G140</f>
        <v>0</v>
      </c>
    </row>
    <row r="141" spans="1:9" s="108" customFormat="1" ht="202.5" customHeight="1">
      <c r="A141" s="45"/>
      <c r="B141" s="45" t="str">
        <f>B50</f>
        <v>M36</v>
      </c>
      <c r="C141" s="45" t="str">
        <f>C50</f>
        <v>MIZA LESARSKE RAČUNALNIK</v>
      </c>
      <c r="D141" s="45" t="str">
        <f>D50</f>
        <v xml:space="preserve">Lesena miza dim. 100x60cm; delovna površina bel ultrapas kot npr.: Egger W1001 HG, robovi zaključeni z robnimi trakovi za furnir, debelina delovne površine takšna, da preprečuje poves plošče; na kovinskem podnožju- sistem kot npr.Voga Okvir Savana ali enakovredno, prašno lakiran v barvo RAL 9016, h=715mm, število podpor prilagojeno dimenziji in uporabi mize; Na mizi 1x uvodnica za kable na eno delovno mesto, uvodnica kvadratnega prereza dim. 70x70mm, aloksiran ALU, s črno ščetko in magnetom za zapiranje, uvodnica kot npr.:Schachermayer 103356235 ali enakovredno; Glej načrt MIZE- PODNOŽJE VOGA OKVIR SAVANA
</v>
      </c>
      <c r="E141" s="45"/>
      <c r="F141" s="106" t="s">
        <v>248</v>
      </c>
      <c r="G141" s="45">
        <v>2</v>
      </c>
      <c r="H141" s="515"/>
      <c r="I141" s="129">
        <f>H141*G141</f>
        <v>0</v>
      </c>
    </row>
    <row r="142" spans="1:9" s="108" customFormat="1">
      <c r="A142" s="45"/>
      <c r="B142" s="46" t="s">
        <v>352</v>
      </c>
      <c r="C142" s="106" t="s">
        <v>353</v>
      </c>
      <c r="D142" s="45"/>
      <c r="E142" s="45"/>
      <c r="F142" s="106" t="s">
        <v>247</v>
      </c>
      <c r="G142" s="45">
        <v>1</v>
      </c>
      <c r="H142" s="515"/>
      <c r="I142" s="129">
        <f>H142*G142</f>
        <v>0</v>
      </c>
    </row>
    <row r="143" spans="1:9" s="108" customFormat="1" ht="15.75" thickBot="1">
      <c r="A143" s="45"/>
      <c r="B143" s="116" t="str">
        <f>B55</f>
        <v>DO10</v>
      </c>
      <c r="C143" s="117" t="str">
        <f>C55</f>
        <v>PANO ZA OBVESTILA</v>
      </c>
      <c r="D143" s="117" t="str">
        <f>D55</f>
        <v>Pano iz plute v lesenem okvirju dim. 120x180cm</v>
      </c>
      <c r="E143" s="117"/>
      <c r="F143" s="116" t="s">
        <v>248</v>
      </c>
      <c r="G143" s="117">
        <v>3</v>
      </c>
      <c r="H143" s="520"/>
      <c r="I143" s="129">
        <f>H143*G143</f>
        <v>0</v>
      </c>
    </row>
    <row r="144" spans="1:9">
      <c r="C144" s="90" t="s">
        <v>1517</v>
      </c>
      <c r="H144" s="516"/>
      <c r="I144" s="93">
        <f>SUM(I136:I143)</f>
        <v>0</v>
      </c>
    </row>
    <row r="145" spans="1:9" s="94" customFormat="1">
      <c r="A145" s="96"/>
      <c r="B145" s="96" t="s">
        <v>18</v>
      </c>
      <c r="C145" s="96"/>
      <c r="D145" s="135"/>
      <c r="E145" s="135"/>
      <c r="F145" s="136"/>
      <c r="G145" s="96"/>
      <c r="H145" s="522"/>
      <c r="I145" s="119"/>
    </row>
    <row r="146" spans="1:9">
      <c r="A146" s="100" t="s">
        <v>155</v>
      </c>
      <c r="B146" s="100" t="s">
        <v>160</v>
      </c>
      <c r="C146" s="100" t="s">
        <v>161</v>
      </c>
      <c r="D146" s="100" t="s">
        <v>162</v>
      </c>
      <c r="E146" s="101"/>
      <c r="F146" s="102" t="s">
        <v>156</v>
      </c>
      <c r="G146" s="100" t="s">
        <v>157</v>
      </c>
      <c r="H146" s="516"/>
      <c r="I146" s="103"/>
    </row>
    <row r="147" spans="1:9" s="108" customFormat="1" ht="131.25" customHeight="1">
      <c r="A147" s="45"/>
      <c r="B147" s="45" t="str">
        <f>B53</f>
        <v>S2</v>
      </c>
      <c r="C147" s="45" t="str">
        <f>C53</f>
        <v>STOL UČITELJ-KABINET</v>
      </c>
      <c r="D147" s="45" t="str">
        <f>D53</f>
        <v xml:space="preserve">Pisarniški stol na ALU podnožju;izvedba: plinski dvižni in autofit mehani zem, nastavljiva ledvena opora, nastavljiva globina sedeža; naslon: mreža v beli barvi; sedež : Blago Lucia; plastični deli sedeža in naslona v črni barvi, nasloni za roke: 2D; podnožje: Nylon, belo; kolesca za trda tla; FIRA certifikat: 24h / 150 kg; Model kot npr.: Interstuhl Every, 182E ali enakovredno; Glej načrt S2, S8- PISARNIŠKI STOL
</v>
      </c>
      <c r="E147" s="45"/>
      <c r="F147" s="106" t="s">
        <v>248</v>
      </c>
      <c r="G147" s="45">
        <v>2</v>
      </c>
      <c r="H147" s="515"/>
      <c r="I147" s="129">
        <f>H147*G147</f>
        <v>0</v>
      </c>
    </row>
    <row r="148" spans="1:9" ht="213.75" customHeight="1">
      <c r="B148" s="44" t="str">
        <f>B51</f>
        <v>M37</v>
      </c>
      <c r="C148" s="44" t="str">
        <f>C51</f>
        <v>MIZA KABINET 8</v>
      </c>
      <c r="D148" s="45" t="str">
        <f>D51</f>
        <v xml:space="preserve">Lesena miza dim. 200x75cm; delovna površina hrastov furnir+UV odporen mat lak, smer letnic vzporedna z daljšo stranico delovne površine, robovi zaključeni z robnimi trakovi za furnir, debelina delovne površine takšna, da preprečuje poves plošče; na kovinskem podnožju- sistem kot npr.Voga Okvir Savana ali enakovredno, prašno lakiran v barvo RAL 9016, h=715mm, število podpor prilagojeno dimenziji in uporabi mize; Na mizi 1x uvodnica za kable na eno delovno mesto, uvodnica kvadratnega prereza dim. 70x70mm, aloksiran ALU, s črno ščetko in magnetom za zapiranje, uvodnica kot npr.:Schachermayer 103356235 ali enakovredno; Glej načrt MIZE- PODNOŽJE VOGA OKVIR SAVANA
</v>
      </c>
      <c r="F148" s="46" t="s">
        <v>248</v>
      </c>
      <c r="G148" s="44">
        <v>2</v>
      </c>
      <c r="H148" s="516"/>
      <c r="I148" s="129">
        <f>H148*G148</f>
        <v>0</v>
      </c>
    </row>
    <row r="149" spans="1:9" s="108" customFormat="1" ht="263.25" customHeight="1" thickBot="1">
      <c r="A149" s="45"/>
      <c r="B149" s="117" t="str">
        <f>B56</f>
        <v>O2</v>
      </c>
      <c r="C149" s="117" t="str">
        <f>C56</f>
        <v>OMARA 2</v>
      </c>
      <c r="D149" s="117" t="str">
        <f>D56</f>
        <v xml:space="preserve">Omara z dvokrilnimi vrati, dim. 90x45cm, h=190cm;
korpus s prestavljivimi policami, debelina iverne plošče 25mm, notranjost bel iveral, zunanje fronte bel ultrapas in ABS robni trakovi bele barve;
vrata: debelina iverne plošče 25mm, obdelana z belim ultrapasom in robni trakovi za furnir;
cokel: h=10cm,PVC distančne nogice, zaprt z vodoodporno vezano ploščo, barvano v RAL9016 ;
IVERAL: bel, kot npr. Egger W1100 ST9 BO9 ali enakovredno, ULTRAPAS: bel, kot npr. Egger W1001 HG ali enakovredno;
tečaj: odpiranje do 135 °;
možnost zaklepa na ključ;nosilnost posamezne police: 40kg/polico
kovinski L ročaj 20x43mm h=448mm, barvan v RAL9016; kot npr. Rujzdesign 466.43 ali enakovredno; Glej načrt 02- OMARA 2
</v>
      </c>
      <c r="E149" s="137"/>
      <c r="F149" s="116" t="s">
        <v>248</v>
      </c>
      <c r="G149" s="117">
        <v>4</v>
      </c>
      <c r="H149" s="515"/>
      <c r="I149" s="129">
        <f>H149*G149</f>
        <v>0</v>
      </c>
    </row>
    <row r="150" spans="1:9">
      <c r="C150" s="90" t="s">
        <v>1517</v>
      </c>
      <c r="H150" s="516"/>
      <c r="I150" s="93">
        <f>SUM(I147:I149)</f>
        <v>0</v>
      </c>
    </row>
    <row r="151" spans="1:9" s="94" customFormat="1">
      <c r="A151" s="96"/>
      <c r="B151" s="96" t="s">
        <v>19</v>
      </c>
      <c r="C151" s="96"/>
      <c r="D151" s="135"/>
      <c r="E151" s="135"/>
      <c r="F151" s="136"/>
      <c r="G151" s="96"/>
      <c r="H151" s="522"/>
      <c r="I151" s="119"/>
    </row>
    <row r="152" spans="1:9">
      <c r="A152" s="100" t="s">
        <v>155</v>
      </c>
      <c r="B152" s="100" t="s">
        <v>160</v>
      </c>
      <c r="C152" s="100" t="s">
        <v>161</v>
      </c>
      <c r="D152" s="100" t="s">
        <v>162</v>
      </c>
      <c r="E152" s="101"/>
      <c r="F152" s="102" t="s">
        <v>156</v>
      </c>
      <c r="G152" s="100" t="s">
        <v>157</v>
      </c>
      <c r="H152" s="516"/>
      <c r="I152" s="103"/>
    </row>
    <row r="153" spans="1:9" s="108" customFormat="1" ht="149.25" customHeight="1">
      <c r="A153" s="45"/>
      <c r="B153" s="45" t="str">
        <f t="shared" ref="B153:D154" si="8">B68</f>
        <v>G6</v>
      </c>
      <c r="C153" s="45" t="str">
        <f t="shared" si="8"/>
        <v>GARDEROBNA OMARICA 6</v>
      </c>
      <c r="D153" s="45" t="str">
        <f t="shared" si="8"/>
        <v xml:space="preserve">Enodelna garderobna omarica dim. 40x40x190cm z ravnimi robovi. Nevidni deli korpusa bel iveral d 25mm, kot npr. Egger W1100 ST9 B09, vidni deli korpusa in vratca iverka d 25mm z belim ultrapasom, kot npr. Egger W1001 HG ali enakovredno, robovi zaključeni z ABS robnimi trakovi v beli barvi; vsaka omarica ima kovinski drog za obešalnike + 2x obešalnik, omarica se odpira na ključ;med omaricami perforacije za zračenje; Glej načrt G6- GARDEROBNA OMARICA G6
</v>
      </c>
      <c r="E153" s="45"/>
      <c r="F153" s="106" t="s">
        <v>248</v>
      </c>
      <c r="G153" s="45">
        <v>19</v>
      </c>
      <c r="H153" s="515"/>
      <c r="I153" s="129">
        <f>H153*G153</f>
        <v>0</v>
      </c>
    </row>
    <row r="154" spans="1:9" s="108" customFormat="1" ht="150.75" thickBot="1">
      <c r="A154" s="45"/>
      <c r="B154" s="117" t="str">
        <f t="shared" si="8"/>
        <v>G7</v>
      </c>
      <c r="C154" s="117" t="str">
        <f t="shared" si="8"/>
        <v>GARDEROBNA OMARICA 7</v>
      </c>
      <c r="D154" s="117" t="str">
        <f>D69</f>
        <v xml:space="preserve">Dvodelna garderobna omarica dim. 40x40x190cm z ravnimi robovi. Nevidni deli korpusa bel iveral d 25mm, kot npr. Egger W1100 ST9 B09, vidni deli korpusa in vratca iverka d 25mm z belim ultrapasom, kot npr. Egger W1001 HG ali enakovredno, robovi zaključeni z ABS robnimi trakovi v beli barvi; vsaka omarica ima kovinski drog za obešalnike + 2x obešalnik, omarica se odpira na ključ;med omaricami perforacije za zračenje; Glej načrt G7- GARDEROBNA OMARICA 7
</v>
      </c>
      <c r="E154" s="117"/>
      <c r="F154" s="116" t="s">
        <v>248</v>
      </c>
      <c r="G154" s="117">
        <v>15</v>
      </c>
      <c r="H154" s="515"/>
      <c r="I154" s="129">
        <f>H154*G154</f>
        <v>0</v>
      </c>
    </row>
    <row r="155" spans="1:9">
      <c r="C155" s="90" t="s">
        <v>1517</v>
      </c>
      <c r="H155" s="516"/>
      <c r="I155" s="93">
        <f>SUM(I153:I154)</f>
        <v>0</v>
      </c>
    </row>
    <row r="156" spans="1:9" s="94" customFormat="1">
      <c r="A156" s="96"/>
      <c r="B156" s="96" t="s">
        <v>20</v>
      </c>
      <c r="C156" s="96"/>
      <c r="D156" s="135"/>
      <c r="E156" s="135"/>
      <c r="F156" s="136"/>
      <c r="G156" s="96"/>
      <c r="H156" s="522"/>
      <c r="I156" s="119"/>
    </row>
    <row r="157" spans="1:9" ht="15.75" thickBot="1">
      <c r="A157" s="100" t="s">
        <v>155</v>
      </c>
      <c r="B157" s="100" t="s">
        <v>160</v>
      </c>
      <c r="C157" s="100" t="s">
        <v>161</v>
      </c>
      <c r="D157" s="100" t="s">
        <v>162</v>
      </c>
      <c r="E157" s="101"/>
      <c r="F157" s="102" t="s">
        <v>156</v>
      </c>
      <c r="G157" s="100" t="s">
        <v>157</v>
      </c>
      <c r="H157" s="516"/>
      <c r="I157" s="103"/>
    </row>
    <row r="158" spans="1:9" s="108" customFormat="1" ht="135.75" thickBot="1">
      <c r="A158" s="45"/>
      <c r="B158" s="138" t="str">
        <f>B65</f>
        <v>UM15</v>
      </c>
      <c r="C158" s="138" t="str">
        <f>C65</f>
        <v>PULT Z UMIVALNIKI 15</v>
      </c>
      <c r="D158" s="139" t="str">
        <f>D65</f>
        <v xml:space="preserve">Kopalniški pult z umivalnikom (umivalnik predmet str. Inst.) dim. 112x45cm; pult iz iverne plošče d=5cm z belim ultrapasom RAL9016, robovi zaključeni ABS trakovi; fronta iz iverke d 25mm, obdelana s hrastovim furnirjem in robnii trakovi za furnir; v steno fiksiran  s konzolnimi jeklenimi nosilci dim. 30x50mm, barvani v RAL9016; bel ultrapas kot npr. Egger W1001 HG ali enakovredno; Glej načrt  UM15- PULT Z UMIVALNIKI 15
</v>
      </c>
      <c r="E158" s="138"/>
      <c r="F158" s="140" t="s">
        <v>247</v>
      </c>
      <c r="G158" s="138">
        <v>1</v>
      </c>
      <c r="H158" s="515"/>
      <c r="I158" s="129">
        <f>H158*G158</f>
        <v>0</v>
      </c>
    </row>
    <row r="159" spans="1:9">
      <c r="C159" s="90" t="s">
        <v>1517</v>
      </c>
      <c r="H159" s="516"/>
      <c r="I159" s="93">
        <f>SUM(I158)</f>
        <v>0</v>
      </c>
    </row>
    <row r="160" spans="1:9" s="94" customFormat="1">
      <c r="A160" s="96"/>
      <c r="B160" s="96" t="s">
        <v>21</v>
      </c>
      <c r="C160" s="96"/>
      <c r="D160" s="135"/>
      <c r="E160" s="135"/>
      <c r="F160" s="136"/>
      <c r="G160" s="96"/>
      <c r="H160" s="522"/>
      <c r="I160" s="119"/>
    </row>
    <row r="161" spans="1:9" ht="15.75" thickBot="1">
      <c r="A161" s="100" t="s">
        <v>155</v>
      </c>
      <c r="B161" s="100" t="s">
        <v>160</v>
      </c>
      <c r="C161" s="100" t="s">
        <v>161</v>
      </c>
      <c r="D161" s="100" t="s">
        <v>162</v>
      </c>
      <c r="E161" s="101"/>
      <c r="F161" s="102" t="s">
        <v>156</v>
      </c>
      <c r="G161" s="100" t="s">
        <v>157</v>
      </c>
      <c r="H161" s="516"/>
      <c r="I161" s="103"/>
    </row>
    <row r="162" spans="1:9" s="108" customFormat="1" ht="135.75" thickBot="1">
      <c r="A162" s="45"/>
      <c r="B162" s="138" t="str">
        <f>B65</f>
        <v>UM15</v>
      </c>
      <c r="C162" s="138" t="str">
        <f>C65</f>
        <v>PULT Z UMIVALNIKI 15</v>
      </c>
      <c r="D162" s="139" t="str">
        <f>D65</f>
        <v xml:space="preserve">Kopalniški pult z umivalnikom (umivalnik predmet str. Inst.) dim. 112x45cm; pult iz iverne plošče d=5cm z belim ultrapasom RAL9016, robovi zaključeni ABS trakovi; fronta iz iverke d 25mm, obdelana s hrastovim furnirjem in robnii trakovi za furnir; v steno fiksiran  s konzolnimi jeklenimi nosilci dim. 30x50mm, barvani v RAL9016; bel ultrapas kot npr. Egger W1001 HG ali enakovredno; Glej načrt  UM15- PULT Z UMIVALNIKI 15
</v>
      </c>
      <c r="E162" s="138"/>
      <c r="F162" s="140" t="s">
        <v>247</v>
      </c>
      <c r="G162" s="138">
        <v>1</v>
      </c>
      <c r="H162" s="515"/>
      <c r="I162" s="129">
        <f>H162*G162</f>
        <v>0</v>
      </c>
    </row>
    <row r="163" spans="1:9">
      <c r="C163" s="90" t="s">
        <v>1517</v>
      </c>
      <c r="H163" s="516"/>
      <c r="I163" s="93">
        <f>SUM(I162)</f>
        <v>0</v>
      </c>
    </row>
    <row r="164" spans="1:9" s="94" customFormat="1">
      <c r="A164" s="96"/>
      <c r="B164" s="96" t="s">
        <v>355</v>
      </c>
      <c r="C164" s="141"/>
      <c r="D164" s="135"/>
      <c r="E164" s="135"/>
      <c r="F164" s="136"/>
      <c r="G164" s="96"/>
      <c r="H164" s="522"/>
      <c r="I164" s="119"/>
    </row>
    <row r="165" spans="1:9" s="108" customFormat="1">
      <c r="A165" s="142" t="s">
        <v>155</v>
      </c>
      <c r="B165" s="142" t="s">
        <v>160</v>
      </c>
      <c r="C165" s="142" t="s">
        <v>161</v>
      </c>
      <c r="D165" s="142" t="s">
        <v>162</v>
      </c>
      <c r="E165" s="142"/>
      <c r="F165" s="143" t="s">
        <v>156</v>
      </c>
      <c r="G165" s="142" t="s">
        <v>157</v>
      </c>
      <c r="H165" s="523"/>
      <c r="I165" s="144"/>
    </row>
    <row r="166" spans="1:9" s="33" customFormat="1" ht="121.9" customHeight="1">
      <c r="B166" s="45" t="s">
        <v>363</v>
      </c>
      <c r="C166" s="124" t="s">
        <v>356</v>
      </c>
      <c r="D166" s="124" t="s">
        <v>362</v>
      </c>
      <c r="E166" s="145"/>
      <c r="F166" s="126" t="s">
        <v>361</v>
      </c>
      <c r="G166" s="45">
        <v>72</v>
      </c>
      <c r="H166" s="515"/>
      <c r="I166" s="129">
        <f t="shared" ref="I166:I171" si="9">H166*G166</f>
        <v>0</v>
      </c>
    </row>
    <row r="167" spans="1:9" s="108" customFormat="1" ht="264" customHeight="1">
      <c r="A167" s="45"/>
      <c r="B167" s="45" t="str">
        <f>B62</f>
        <v>O32</v>
      </c>
      <c r="C167" s="45" t="str">
        <f>C62</f>
        <v>OMARA</v>
      </c>
      <c r="D167" s="110" t="str">
        <f>D62</f>
        <v xml:space="preserve">Štiridelna omara z dvokrilnimi vrati, dim. 323x50cm, h=220cm;
korpus s prestavljivimi policami, debelina iverne plošče 25mm, notranjost bel iveral, zunanje fronte bel ultrapas in ABS robni trakovi bele barve;
vrata: debelina iverne plošče 25mm, obdelana z belim ultrapasom in robni trakovi za furnir;
cokel: PVC distančne nogice, zaprt z vodoodporno vezano ploščo, barvano v RAL9016;
IVERAL: bel, kot npr. Egger W1100 ST9 BO9 ali enakovredno, ULTRAPAS: bel, kot npr. Egger W1001 HG;
tečaj: odpiranje do 135 °;nosilnost posamezne police: 40kg/polico
možnost zaklepa na ključ;
kovinski L ročaj 20x43mm h=448mm, barvan v RAL9016; kot npr. Rujzdesign 466.43 ali enakovredno; Glej načrt O32- OMARA 32
</v>
      </c>
      <c r="E167" s="45"/>
      <c r="F167" s="106" t="s">
        <v>248</v>
      </c>
      <c r="G167" s="45">
        <v>1</v>
      </c>
      <c r="H167" s="515"/>
      <c r="I167" s="129">
        <f t="shared" si="9"/>
        <v>0</v>
      </c>
    </row>
    <row r="168" spans="1:9" s="108" customFormat="1" ht="204" customHeight="1">
      <c r="A168" s="45"/>
      <c r="B168" s="45" t="str">
        <f>B48</f>
        <v>P1</v>
      </c>
      <c r="C168" s="45" t="str">
        <f>C48</f>
        <v>PREMIČNI PREDALNIK</v>
      </c>
      <c r="D168" s="110" t="str">
        <f>D48</f>
        <v xml:space="preserve">Pomični predalnik na kolescih za pod delovno mizo; Korpus s tremi predalniki iz belega iverala (nevidni deli), fronte predalov in zunanje fronte predalnika (vidni deli) iverna plošča d 25mm obdelana z belim ultrapasom in ABS robnimi trakovi;IVERAL: bel, kot npr. Egger W1100 ST9 B09, ULTRAPAS: bel, kot npr. Egger W1001HG; odpiranje po shemi, možnost zaklepa predalnika na ključ, predalnik z vodili z mehkim zapiranjem kot npr. Blumotion ali enakovredno; 4x črna kolesca za mehko ali trdo podlago, ki ne puščajo sledi;kovinski L ročaj 20x43mm h=448cm, barvan v RAL9016; kot npr. Rujzdesign 466.43; Glej načrt P1- PREMIČNI PREDALNIK
</v>
      </c>
      <c r="E168" s="45"/>
      <c r="F168" s="106" t="s">
        <v>248</v>
      </c>
      <c r="G168" s="45">
        <v>1</v>
      </c>
      <c r="H168" s="515"/>
      <c r="I168" s="129">
        <f t="shared" si="9"/>
        <v>0</v>
      </c>
    </row>
    <row r="169" spans="1:9" s="108" customFormat="1" ht="128.25" customHeight="1">
      <c r="A169" s="45"/>
      <c r="B169" s="45" t="str">
        <f>B53</f>
        <v>S2</v>
      </c>
      <c r="C169" s="45" t="str">
        <f>C53</f>
        <v>STOL UČITELJ-KABINET</v>
      </c>
      <c r="D169" s="110" t="str">
        <f>D53</f>
        <v xml:space="preserve">Pisarniški stol na ALU podnožju;izvedba: plinski dvižni in autofit mehani zem, nastavljiva ledvena opora, nastavljiva globina sedeža; naslon: mreža v beli barvi; sedež : Blago Lucia; plastični deli sedeža in naslona v črni barvi, nasloni za roke: 2D; podnožje: Nylon, belo; kolesca za trda tla; FIRA certifikat: 24h / 150 kg; Model kot npr.: Interstuhl Every, 182E ali enakovredno; Glej načrt S2, S8- PISARNIŠKI STOL
</v>
      </c>
      <c r="E169" s="45"/>
      <c r="F169" s="106" t="s">
        <v>248</v>
      </c>
      <c r="G169" s="45">
        <v>1</v>
      </c>
      <c r="H169" s="515"/>
      <c r="I169" s="129">
        <f t="shared" si="9"/>
        <v>0</v>
      </c>
    </row>
    <row r="170" spans="1:9" s="108" customFormat="1" ht="198" customHeight="1">
      <c r="A170" s="45"/>
      <c r="B170" s="45" t="str">
        <f>B52</f>
        <v>M38</v>
      </c>
      <c r="C170" s="45" t="str">
        <f>C52</f>
        <v>MIZA PLESNA UČILNICA</v>
      </c>
      <c r="D170" s="110" t="str">
        <f>D52</f>
        <v xml:space="preserve">Lesena miza dim. 323x65cm; delovna površina hrastov furnir+UV odporen mat lak, smer letnic vzporedna z daljšo stranico delovne površine, robovi zaključeni z robnimi trakovi za furnir, debelina delovne površine takšna, da preprečuje poves plošče; na kovinskem podnožju- sistem kot npr.Voga Okvir Savana, prašno lakiran v barvo RAL 9016, h=715mm, število podpor prilagojeno dimenziji in uporabi mize; Na mizi 1x uvodnica za kable na eno delovno mesto, uvodnica kvadratnega prereza dim. 70x70mm, aloksiran ALU, s črno ščetko in magnetom za zapiranje, uvodnica kot npr.:Schachermayer 103356235; Glej načrt MIZE- PODNOŽJE VOGA OKVIR SAVANA
</v>
      </c>
      <c r="E170" s="45"/>
      <c r="F170" s="106" t="s">
        <v>248</v>
      </c>
      <c r="G170" s="45">
        <v>1</v>
      </c>
      <c r="H170" s="515"/>
      <c r="I170" s="129">
        <f t="shared" si="9"/>
        <v>0</v>
      </c>
    </row>
    <row r="171" spans="1:9" s="108" customFormat="1" ht="73.5" customHeight="1">
      <c r="A171" s="45"/>
      <c r="B171" s="45" t="str">
        <f>B67</f>
        <v>POL4</v>
      </c>
      <c r="C171" s="45" t="str">
        <f>C67</f>
        <v>POLICE PLESNA UČILNICA</v>
      </c>
      <c r="D171" s="110" t="str">
        <f>D67</f>
        <v xml:space="preserve">Polica dim. 35x323cm montirana v MK steno; iverka d 30mm (oz tako, da se prepreči poves police), bel iveral kot npr. Egger W1100 ST9 BO9 ali enakovredno, ABS robni trakovi
</v>
      </c>
      <c r="E171" s="45"/>
      <c r="F171" s="106" t="s">
        <v>248</v>
      </c>
      <c r="G171" s="45">
        <v>4</v>
      </c>
      <c r="H171" s="515"/>
      <c r="I171" s="129">
        <f t="shared" si="9"/>
        <v>0</v>
      </c>
    </row>
    <row r="172" spans="1:9">
      <c r="C172" s="90" t="s">
        <v>1517</v>
      </c>
      <c r="H172" s="516"/>
      <c r="I172" s="93">
        <f>SUM(I166:I171)</f>
        <v>0</v>
      </c>
    </row>
    <row r="173" spans="1:9">
      <c r="A173" s="95"/>
      <c r="B173" s="96" t="s">
        <v>244</v>
      </c>
      <c r="C173" s="97"/>
      <c r="D173" s="95"/>
      <c r="E173" s="97"/>
      <c r="F173" s="98"/>
      <c r="G173" s="95"/>
      <c r="H173" s="519"/>
      <c r="I173" s="99"/>
    </row>
    <row r="174" spans="1:9">
      <c r="A174" s="100" t="s">
        <v>155</v>
      </c>
      <c r="B174" s="100" t="s">
        <v>160</v>
      </c>
      <c r="C174" s="100" t="s">
        <v>161</v>
      </c>
      <c r="D174" s="100" t="s">
        <v>162</v>
      </c>
      <c r="E174" s="101"/>
      <c r="F174" s="102" t="s">
        <v>156</v>
      </c>
      <c r="G174" s="100" t="s">
        <v>157</v>
      </c>
      <c r="H174" s="516"/>
      <c r="I174" s="103"/>
    </row>
    <row r="175" spans="1:9">
      <c r="H175" s="516"/>
    </row>
    <row r="176" spans="1:9" s="108" customFormat="1">
      <c r="A176" s="45"/>
      <c r="B176" s="46" t="s">
        <v>27</v>
      </c>
      <c r="C176" s="46" t="s">
        <v>28</v>
      </c>
      <c r="D176" s="45"/>
      <c r="E176" s="45"/>
      <c r="F176" s="106" t="s">
        <v>247</v>
      </c>
      <c r="G176" s="45">
        <v>1</v>
      </c>
      <c r="H176" s="515"/>
      <c r="I176" s="129">
        <f>H176*G176</f>
        <v>0</v>
      </c>
    </row>
    <row r="177" spans="1:9" s="108" customFormat="1" ht="93.75" customHeight="1" thickBot="1">
      <c r="A177" s="117"/>
      <c r="B177" s="116" t="str">
        <f>B54</f>
        <v>S11</v>
      </c>
      <c r="C177" s="116" t="str">
        <f>C54</f>
        <v>STOL Lesarska</v>
      </c>
      <c r="D177" s="117" t="str">
        <f>D54</f>
        <v xml:space="preserve">Okrogel vrtljiv stol z nastavljivo višino; kovinska konstrukcija stola barvana v RAL 7016, podnožje s oporo za noge, sedišče nastavljivo po višini, možnosti od 63 do 75cm, nastavljanje višine na navoj; sedalo leseno (hrast) okroglo fi 40cm; Glej načrt S11- STOL LABORATORIJ
</v>
      </c>
      <c r="E177" s="117"/>
      <c r="F177" s="116" t="s">
        <v>248</v>
      </c>
      <c r="G177" s="117">
        <v>17</v>
      </c>
      <c r="H177" s="520"/>
      <c r="I177" s="129">
        <f>H177*G177</f>
        <v>0</v>
      </c>
    </row>
    <row r="178" spans="1:9">
      <c r="C178" s="90" t="s">
        <v>1517</v>
      </c>
      <c r="H178" s="516"/>
      <c r="I178" s="93">
        <f>SUM(I176:I177)</f>
        <v>0</v>
      </c>
    </row>
  </sheetData>
  <sheetProtection password="C1C7" sheet="1" formatCells="0"/>
  <mergeCells count="1">
    <mergeCell ref="C24:H24"/>
  </mergeCells>
  <printOptions gridLines="1"/>
  <pageMargins left="0.70866141732283472" right="0.27559055118110237" top="0.55118110236220474" bottom="0.55118110236220474" header="0.31496062992125984" footer="0.31496062992125984"/>
  <pageSetup paperSize="9" scale="48" fitToHeight="0" orientation="portrait" r:id="rId1"/>
  <headerFooter>
    <oddHeader>&amp;A</oddHeader>
    <oddFooter>Stran &amp;P od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40CF0-6CFB-489C-BA5C-6024FFB87C6E}">
  <dimension ref="A2:P69"/>
  <sheetViews>
    <sheetView view="pageBreakPreview" topLeftCell="A60" zoomScale="85" zoomScaleNormal="80" zoomScaleSheetLayoutView="85" workbookViewId="0">
      <selection activeCell="G39" sqref="G39"/>
    </sheetView>
  </sheetViews>
  <sheetFormatPr defaultColWidth="8.85546875" defaultRowHeight="15"/>
  <cols>
    <col min="1" max="2" width="8.7109375" style="44" customWidth="1"/>
    <col min="3" max="3" width="24.7109375" style="44" customWidth="1"/>
    <col min="4" max="4" width="54.28515625" style="45" customWidth="1"/>
    <col min="5" max="5" width="7.140625" style="45" customWidth="1"/>
    <col min="6" max="6" width="8.7109375" style="46" customWidth="1"/>
    <col min="7" max="7" width="16.140625" style="147" customWidth="1"/>
    <col min="8" max="9" width="12.7109375" style="129" customWidth="1"/>
    <col min="10" max="10" width="8.85546875" style="48"/>
    <col min="11" max="11" width="28.85546875" style="48" customWidth="1"/>
    <col min="12" max="16384" width="8.85546875" style="48"/>
  </cols>
  <sheetData>
    <row r="2" spans="1:16" s="41" customFormat="1" ht="12.75">
      <c r="A2" s="33"/>
      <c r="B2" s="34"/>
      <c r="C2" s="34" t="s">
        <v>163</v>
      </c>
      <c r="D2" s="35" t="s">
        <v>164</v>
      </c>
      <c r="E2" s="36"/>
      <c r="F2" s="58"/>
      <c r="G2" s="152"/>
      <c r="H2" s="418"/>
      <c r="I2" s="419"/>
      <c r="J2" s="155"/>
      <c r="K2" s="155"/>
      <c r="L2" s="155"/>
      <c r="M2" s="155"/>
      <c r="N2" s="155"/>
      <c r="O2" s="155"/>
      <c r="P2" s="155"/>
    </row>
    <row r="3" spans="1:16" s="41" customFormat="1" ht="12.75">
      <c r="A3" s="33"/>
      <c r="B3" s="42"/>
      <c r="C3" s="42"/>
      <c r="D3" s="43"/>
      <c r="E3" s="36"/>
      <c r="F3" s="58"/>
      <c r="G3" s="152"/>
      <c r="H3" s="418"/>
      <c r="I3" s="419"/>
      <c r="J3" s="155"/>
      <c r="K3" s="155"/>
      <c r="L3" s="155"/>
      <c r="M3" s="155"/>
      <c r="N3" s="155"/>
      <c r="O3" s="155"/>
      <c r="P3" s="155"/>
    </row>
    <row r="4" spans="1:16" s="41" customFormat="1" ht="12.75">
      <c r="A4" s="33"/>
      <c r="B4" s="34"/>
      <c r="C4" s="34" t="s">
        <v>165</v>
      </c>
      <c r="D4" s="43" t="s">
        <v>166</v>
      </c>
      <c r="E4" s="36"/>
      <c r="F4" s="58"/>
      <c r="G4" s="152"/>
      <c r="H4" s="418"/>
      <c r="I4" s="419"/>
      <c r="J4" s="155"/>
      <c r="K4" s="155"/>
      <c r="L4" s="155"/>
      <c r="M4" s="155"/>
      <c r="N4" s="155"/>
      <c r="O4" s="155"/>
      <c r="P4" s="155"/>
    </row>
    <row r="5" spans="1:16" s="41" customFormat="1" ht="12.75">
      <c r="A5" s="33"/>
      <c r="B5" s="42"/>
      <c r="C5" s="42"/>
      <c r="D5" s="43" t="s">
        <v>167</v>
      </c>
      <c r="E5" s="36"/>
      <c r="F5" s="58"/>
      <c r="G5" s="152"/>
      <c r="H5" s="418"/>
      <c r="I5" s="419"/>
      <c r="J5" s="155"/>
      <c r="K5" s="155"/>
      <c r="L5" s="155"/>
      <c r="M5" s="155"/>
      <c r="N5" s="155"/>
      <c r="O5" s="155"/>
      <c r="P5" s="155"/>
    </row>
    <row r="6" spans="1:16" s="41" customFormat="1" ht="12.75">
      <c r="A6" s="33"/>
      <c r="B6" s="42"/>
      <c r="C6" s="42"/>
      <c r="D6" s="43"/>
      <c r="E6" s="36"/>
      <c r="F6" s="58"/>
      <c r="G6" s="152"/>
      <c r="H6" s="418"/>
      <c r="I6" s="419"/>
      <c r="J6" s="155"/>
      <c r="K6" s="155"/>
      <c r="L6" s="155"/>
      <c r="M6" s="155"/>
      <c r="N6" s="155"/>
      <c r="O6" s="155"/>
      <c r="P6" s="155"/>
    </row>
    <row r="7" spans="1:16" ht="15.75" thickBot="1"/>
    <row r="8" spans="1:16" s="49" customFormat="1" ht="12.75">
      <c r="A8" s="157"/>
      <c r="B8" s="50"/>
      <c r="C8" s="51" t="s">
        <v>698</v>
      </c>
      <c r="D8" s="51"/>
      <c r="E8" s="52"/>
      <c r="F8" s="53"/>
      <c r="G8" s="161"/>
      <c r="H8" s="420"/>
      <c r="I8" s="421"/>
      <c r="J8" s="164"/>
      <c r="K8" s="164"/>
      <c r="L8" s="164"/>
      <c r="M8" s="164"/>
      <c r="N8" s="164"/>
      <c r="O8" s="164"/>
      <c r="P8" s="164"/>
    </row>
    <row r="9" spans="1:16" s="49" customFormat="1" ht="12.75">
      <c r="A9" s="165"/>
      <c r="B9" s="57"/>
      <c r="C9" s="422"/>
      <c r="D9" s="422"/>
      <c r="E9" s="423"/>
      <c r="F9" s="424"/>
      <c r="G9" s="169"/>
      <c r="H9" s="425"/>
      <c r="I9" s="426"/>
      <c r="J9" s="164"/>
      <c r="K9" s="164"/>
      <c r="L9" s="164"/>
      <c r="M9" s="164"/>
      <c r="N9" s="164"/>
      <c r="O9" s="164"/>
      <c r="P9" s="164"/>
    </row>
    <row r="10" spans="1:16" s="164" customFormat="1" ht="12.75">
      <c r="A10" s="165"/>
      <c r="B10" s="62" t="s">
        <v>313</v>
      </c>
      <c r="C10" s="63"/>
      <c r="D10" s="63"/>
      <c r="E10" s="64"/>
      <c r="F10" s="65"/>
      <c r="G10" s="175"/>
      <c r="H10" s="427"/>
      <c r="I10" s="428"/>
    </row>
    <row r="11" spans="1:16" s="49" customFormat="1" ht="12.75">
      <c r="A11" s="165"/>
      <c r="B11" s="69" t="s">
        <v>1476</v>
      </c>
      <c r="C11" s="422" t="s">
        <v>494</v>
      </c>
      <c r="D11" s="422"/>
      <c r="E11" s="423"/>
      <c r="F11" s="424"/>
      <c r="G11" s="169"/>
      <c r="H11" s="425"/>
      <c r="I11" s="429">
        <f>SUM(I38:I67)</f>
        <v>0</v>
      </c>
      <c r="J11" s="164"/>
      <c r="K11" s="164"/>
      <c r="L11" s="164"/>
      <c r="M11" s="164"/>
      <c r="N11" s="164"/>
      <c r="O11" s="164"/>
      <c r="P11" s="164"/>
    </row>
    <row r="12" spans="1:16" s="187" customFormat="1" ht="16.5">
      <c r="A12" s="180"/>
      <c r="B12" s="181"/>
      <c r="C12" s="73" t="s">
        <v>699</v>
      </c>
      <c r="D12" s="73"/>
      <c r="E12" s="74"/>
      <c r="F12" s="75"/>
      <c r="G12" s="184"/>
      <c r="H12" s="430"/>
      <c r="I12" s="431">
        <f>SUM(I11:I11)</f>
        <v>0</v>
      </c>
    </row>
    <row r="13" spans="1:16" s="164" customFormat="1" ht="13.5" thickBot="1">
      <c r="A13" s="165"/>
      <c r="B13" s="79"/>
      <c r="C13" s="80"/>
      <c r="D13" s="80"/>
      <c r="E13" s="81"/>
      <c r="F13" s="82"/>
      <c r="G13" s="191"/>
      <c r="H13" s="432"/>
      <c r="I13" s="433"/>
    </row>
    <row r="15" spans="1:16" ht="37.5" customHeight="1">
      <c r="B15" s="591" t="s">
        <v>1522</v>
      </c>
      <c r="C15" s="591"/>
      <c r="D15" s="591"/>
      <c r="E15" s="591"/>
      <c r="F15" s="591"/>
      <c r="G15" s="591"/>
    </row>
    <row r="17" spans="3:5" ht="30">
      <c r="C17" s="44" t="s">
        <v>1305</v>
      </c>
      <c r="D17" s="86" t="s">
        <v>1316</v>
      </c>
    </row>
    <row r="18" spans="3:5">
      <c r="D18" s="86" t="s">
        <v>1317</v>
      </c>
    </row>
    <row r="19" spans="3:5" ht="52.5" customHeight="1">
      <c r="D19" s="86" t="s">
        <v>1395</v>
      </c>
    </row>
    <row r="20" spans="3:5" ht="30">
      <c r="D20" s="86" t="s">
        <v>1306</v>
      </c>
      <c r="E20" s="434"/>
    </row>
    <row r="21" spans="3:5" ht="30">
      <c r="D21" s="86" t="s">
        <v>1318</v>
      </c>
      <c r="E21" s="434"/>
    </row>
    <row r="22" spans="3:5" ht="45">
      <c r="D22" s="86" t="s">
        <v>1319</v>
      </c>
    </row>
    <row r="23" spans="3:5" ht="30">
      <c r="D23" s="86" t="s">
        <v>1320</v>
      </c>
    </row>
    <row r="24" spans="3:5" ht="30">
      <c r="D24" s="86" t="s">
        <v>1307</v>
      </c>
    </row>
    <row r="25" spans="3:5" ht="30">
      <c r="D25" s="86" t="s">
        <v>1308</v>
      </c>
    </row>
    <row r="26" spans="3:5" ht="30">
      <c r="D26" s="86" t="s">
        <v>1309</v>
      </c>
    </row>
    <row r="27" spans="3:5" ht="45">
      <c r="D27" s="86" t="s">
        <v>1312</v>
      </c>
    </row>
    <row r="28" spans="3:5" ht="45">
      <c r="D28" s="87" t="s">
        <v>1313</v>
      </c>
    </row>
    <row r="29" spans="3:5">
      <c r="D29" s="86" t="s">
        <v>1315</v>
      </c>
    </row>
    <row r="30" spans="3:5">
      <c r="D30" s="86"/>
    </row>
    <row r="31" spans="3:5" ht="30">
      <c r="D31" s="86" t="s">
        <v>1310</v>
      </c>
    </row>
    <row r="32" spans="3:5" ht="120">
      <c r="D32" s="104" t="s">
        <v>1548</v>
      </c>
    </row>
    <row r="33" spans="1:9" ht="15.75" thickBot="1">
      <c r="D33" s="86"/>
    </row>
    <row r="34" spans="1:9" ht="15.75" thickBot="1">
      <c r="C34" s="88" t="s">
        <v>509</v>
      </c>
      <c r="D34" s="89"/>
    </row>
    <row r="35" spans="1:9" s="94" customFormat="1">
      <c r="A35" s="90"/>
      <c r="B35" s="90"/>
      <c r="C35" s="90"/>
      <c r="D35" s="91"/>
      <c r="E35" s="91"/>
      <c r="F35" s="92"/>
      <c r="G35" s="435"/>
      <c r="H35" s="436"/>
      <c r="I35" s="436"/>
    </row>
    <row r="36" spans="1:9">
      <c r="A36" s="95"/>
      <c r="B36" s="96" t="s">
        <v>1501</v>
      </c>
      <c r="C36" s="95"/>
      <c r="D36" s="97"/>
      <c r="E36" s="97"/>
      <c r="F36" s="98"/>
      <c r="G36" s="207"/>
      <c r="H36" s="437"/>
      <c r="I36" s="437"/>
    </row>
    <row r="37" spans="1:9" s="214" customFormat="1">
      <c r="A37" s="438" t="s">
        <v>155</v>
      </c>
      <c r="B37" s="438" t="s">
        <v>160</v>
      </c>
      <c r="C37" s="438" t="s">
        <v>161</v>
      </c>
      <c r="D37" s="438" t="s">
        <v>162</v>
      </c>
      <c r="E37" s="439"/>
      <c r="F37" s="440" t="s">
        <v>156</v>
      </c>
      <c r="G37" s="212" t="s">
        <v>157</v>
      </c>
      <c r="H37" s="441" t="s">
        <v>158</v>
      </c>
      <c r="I37" s="441" t="s">
        <v>159</v>
      </c>
    </row>
    <row r="38" spans="1:9" s="446" customFormat="1" ht="45">
      <c r="A38" s="442" t="s">
        <v>172</v>
      </c>
      <c r="B38" s="443" t="s">
        <v>370</v>
      </c>
      <c r="C38" s="444" t="s">
        <v>371</v>
      </c>
      <c r="D38" s="110" t="s">
        <v>1562</v>
      </c>
      <c r="E38" s="434"/>
      <c r="F38" s="443" t="s">
        <v>248</v>
      </c>
      <c r="G38" s="445">
        <v>2</v>
      </c>
      <c r="H38" s="506"/>
      <c r="I38" s="114">
        <f t="shared" ref="I38:I67" si="0">H38*G38</f>
        <v>0</v>
      </c>
    </row>
    <row r="39" spans="1:9" s="446" customFormat="1" ht="41.25" customHeight="1">
      <c r="A39" s="442" t="s">
        <v>173</v>
      </c>
      <c r="B39" s="443" t="s">
        <v>372</v>
      </c>
      <c r="C39" s="444" t="s">
        <v>700</v>
      </c>
      <c r="D39" s="110" t="s">
        <v>1576</v>
      </c>
      <c r="E39" s="434"/>
      <c r="F39" s="443" t="s">
        <v>247</v>
      </c>
      <c r="G39" s="445">
        <v>2</v>
      </c>
      <c r="H39" s="506"/>
      <c r="I39" s="114">
        <f t="shared" si="0"/>
        <v>0</v>
      </c>
    </row>
    <row r="40" spans="1:9" s="446" customFormat="1" ht="199.5" customHeight="1">
      <c r="A40" s="442" t="s">
        <v>175</v>
      </c>
      <c r="B40" s="443" t="s">
        <v>701</v>
      </c>
      <c r="C40" s="444" t="s">
        <v>702</v>
      </c>
      <c r="D40" s="110" t="s">
        <v>1400</v>
      </c>
      <c r="E40" s="434"/>
      <c r="F40" s="443" t="s">
        <v>247</v>
      </c>
      <c r="G40" s="445">
        <v>1</v>
      </c>
      <c r="H40" s="506"/>
      <c r="I40" s="114">
        <f t="shared" si="0"/>
        <v>0</v>
      </c>
    </row>
    <row r="41" spans="1:9" s="446" customFormat="1">
      <c r="A41" s="442"/>
      <c r="B41" s="443"/>
      <c r="C41" s="444"/>
      <c r="D41" s="110" t="s">
        <v>703</v>
      </c>
      <c r="E41" s="434"/>
      <c r="F41" s="443" t="s">
        <v>248</v>
      </c>
      <c r="G41" s="445">
        <v>2</v>
      </c>
      <c r="H41" s="506"/>
      <c r="I41" s="114">
        <f t="shared" si="0"/>
        <v>0</v>
      </c>
    </row>
    <row r="42" spans="1:9" s="446" customFormat="1" ht="30">
      <c r="A42" s="442"/>
      <c r="B42" s="443"/>
      <c r="C42" s="444"/>
      <c r="D42" s="110" t="s">
        <v>704</v>
      </c>
      <c r="E42" s="434"/>
      <c r="F42" s="443" t="s">
        <v>248</v>
      </c>
      <c r="G42" s="445">
        <v>1</v>
      </c>
      <c r="H42" s="506"/>
      <c r="I42" s="114">
        <f t="shared" si="0"/>
        <v>0</v>
      </c>
    </row>
    <row r="43" spans="1:9" s="446" customFormat="1" ht="69" customHeight="1">
      <c r="A43" s="442"/>
      <c r="B43" s="443"/>
      <c r="C43" s="444"/>
      <c r="D43" s="110" t="s">
        <v>1401</v>
      </c>
      <c r="E43" s="434"/>
      <c r="F43" s="443" t="s">
        <v>248</v>
      </c>
      <c r="G43" s="445">
        <v>6</v>
      </c>
      <c r="H43" s="506"/>
      <c r="I43" s="114">
        <f t="shared" si="0"/>
        <v>0</v>
      </c>
    </row>
    <row r="44" spans="1:9" s="446" customFormat="1" ht="30">
      <c r="A44" s="442"/>
      <c r="B44" s="443"/>
      <c r="C44" s="444"/>
      <c r="D44" s="110" t="s">
        <v>1546</v>
      </c>
      <c r="E44" s="434"/>
      <c r="F44" s="443" t="s">
        <v>248</v>
      </c>
      <c r="G44" s="445">
        <v>32</v>
      </c>
      <c r="H44" s="506"/>
      <c r="I44" s="114">
        <f t="shared" si="0"/>
        <v>0</v>
      </c>
    </row>
    <row r="45" spans="1:9" s="446" customFormat="1" ht="30">
      <c r="A45" s="442"/>
      <c r="B45" s="443"/>
      <c r="C45" s="444"/>
      <c r="D45" s="110" t="s">
        <v>1402</v>
      </c>
      <c r="E45" s="434"/>
      <c r="F45" s="443" t="s">
        <v>248</v>
      </c>
      <c r="G45" s="445">
        <v>6</v>
      </c>
      <c r="H45" s="506"/>
      <c r="I45" s="114">
        <f t="shared" si="0"/>
        <v>0</v>
      </c>
    </row>
    <row r="46" spans="1:9" s="446" customFormat="1">
      <c r="A46" s="442"/>
      <c r="B46" s="443"/>
      <c r="C46" s="444"/>
      <c r="D46" s="110" t="s">
        <v>705</v>
      </c>
      <c r="E46" s="434"/>
      <c r="F46" s="443" t="s">
        <v>248</v>
      </c>
      <c r="G46" s="445">
        <v>1</v>
      </c>
      <c r="H46" s="506"/>
      <c r="I46" s="114">
        <f t="shared" si="0"/>
        <v>0</v>
      </c>
    </row>
    <row r="47" spans="1:9" s="446" customFormat="1" ht="45">
      <c r="A47" s="442"/>
      <c r="B47" s="443"/>
      <c r="C47" s="444"/>
      <c r="D47" s="110" t="s">
        <v>706</v>
      </c>
      <c r="E47" s="434"/>
      <c r="F47" s="443" t="s">
        <v>248</v>
      </c>
      <c r="G47" s="445">
        <v>1</v>
      </c>
      <c r="H47" s="506"/>
      <c r="I47" s="114">
        <f t="shared" si="0"/>
        <v>0</v>
      </c>
    </row>
    <row r="48" spans="1:9" s="446" customFormat="1" ht="75">
      <c r="A48" s="442"/>
      <c r="B48" s="443"/>
      <c r="C48" s="444"/>
      <c r="D48" s="110" t="s">
        <v>707</v>
      </c>
      <c r="E48" s="434"/>
      <c r="F48" s="443" t="s">
        <v>248</v>
      </c>
      <c r="G48" s="445">
        <v>1</v>
      </c>
      <c r="H48" s="506"/>
      <c r="I48" s="114">
        <f t="shared" si="0"/>
        <v>0</v>
      </c>
    </row>
    <row r="49" spans="1:9" s="446" customFormat="1" ht="204.75" customHeight="1">
      <c r="A49" s="447" t="s">
        <v>176</v>
      </c>
      <c r="B49" s="443" t="s">
        <v>708</v>
      </c>
      <c r="C49" s="444" t="s">
        <v>709</v>
      </c>
      <c r="D49" s="110" t="s">
        <v>1403</v>
      </c>
      <c r="E49" s="434"/>
      <c r="F49" s="443" t="s">
        <v>247</v>
      </c>
      <c r="G49" s="445">
        <v>1</v>
      </c>
      <c r="H49" s="506"/>
      <c r="I49" s="114">
        <f t="shared" si="0"/>
        <v>0</v>
      </c>
    </row>
    <row r="50" spans="1:9" s="446" customFormat="1" ht="60">
      <c r="A50" s="442"/>
      <c r="B50" s="443"/>
      <c r="C50" s="444"/>
      <c r="D50" s="110" t="s">
        <v>710</v>
      </c>
      <c r="E50" s="434"/>
      <c r="F50" s="443" t="s">
        <v>248</v>
      </c>
      <c r="G50" s="445">
        <v>2</v>
      </c>
      <c r="H50" s="506"/>
      <c r="I50" s="114">
        <f t="shared" si="0"/>
        <v>0</v>
      </c>
    </row>
    <row r="51" spans="1:9" s="446" customFormat="1" ht="66.75" customHeight="1">
      <c r="A51" s="442"/>
      <c r="B51" s="443"/>
      <c r="C51" s="444"/>
      <c r="D51" s="110" t="s">
        <v>1404</v>
      </c>
      <c r="E51" s="434"/>
      <c r="F51" s="443" t="s">
        <v>248</v>
      </c>
      <c r="G51" s="445">
        <v>1</v>
      </c>
      <c r="H51" s="506"/>
      <c r="I51" s="114">
        <f t="shared" si="0"/>
        <v>0</v>
      </c>
    </row>
    <row r="52" spans="1:9" s="446" customFormat="1" ht="129.75" customHeight="1">
      <c r="A52" s="442"/>
      <c r="B52" s="443"/>
      <c r="C52" s="444"/>
      <c r="D52" s="110" t="s">
        <v>1405</v>
      </c>
      <c r="E52" s="434"/>
      <c r="F52" s="443" t="s">
        <v>247</v>
      </c>
      <c r="G52" s="445">
        <v>1</v>
      </c>
      <c r="H52" s="506"/>
      <c r="I52" s="114">
        <f t="shared" si="0"/>
        <v>0</v>
      </c>
    </row>
    <row r="53" spans="1:9" s="446" customFormat="1" ht="126" customHeight="1">
      <c r="A53" s="442"/>
      <c r="B53" s="443"/>
      <c r="C53" s="444"/>
      <c r="D53" s="110" t="s">
        <v>1406</v>
      </c>
      <c r="E53" s="434"/>
      <c r="F53" s="443" t="s">
        <v>247</v>
      </c>
      <c r="G53" s="445">
        <v>1</v>
      </c>
      <c r="H53" s="506"/>
      <c r="I53" s="114">
        <f t="shared" si="0"/>
        <v>0</v>
      </c>
    </row>
    <row r="54" spans="1:9" s="446" customFormat="1" ht="211.5" customHeight="1">
      <c r="A54" s="442" t="s">
        <v>177</v>
      </c>
      <c r="B54" s="443" t="s">
        <v>711</v>
      </c>
      <c r="C54" s="444" t="s">
        <v>712</v>
      </c>
      <c r="D54" s="110" t="s">
        <v>1407</v>
      </c>
      <c r="E54" s="434"/>
      <c r="F54" s="443" t="s">
        <v>247</v>
      </c>
      <c r="G54" s="445">
        <v>1</v>
      </c>
      <c r="H54" s="506"/>
      <c r="I54" s="114">
        <f t="shared" si="0"/>
        <v>0</v>
      </c>
    </row>
    <row r="55" spans="1:9" s="446" customFormat="1" ht="60">
      <c r="A55" s="442"/>
      <c r="B55" s="443"/>
      <c r="C55" s="444"/>
      <c r="D55" s="110" t="s">
        <v>710</v>
      </c>
      <c r="E55" s="434"/>
      <c r="F55" s="443" t="s">
        <v>248</v>
      </c>
      <c r="G55" s="445">
        <v>2</v>
      </c>
      <c r="H55" s="506"/>
      <c r="I55" s="114">
        <f t="shared" si="0"/>
        <v>0</v>
      </c>
    </row>
    <row r="56" spans="1:9" s="446" customFormat="1">
      <c r="A56" s="442"/>
      <c r="B56" s="443"/>
      <c r="C56" s="444"/>
      <c r="D56" s="110" t="s">
        <v>713</v>
      </c>
      <c r="E56" s="434"/>
      <c r="F56" s="443" t="s">
        <v>247</v>
      </c>
      <c r="G56" s="445">
        <v>2</v>
      </c>
      <c r="H56" s="506"/>
      <c r="I56" s="114">
        <f t="shared" si="0"/>
        <v>0</v>
      </c>
    </row>
    <row r="57" spans="1:9" s="446" customFormat="1" ht="75">
      <c r="A57" s="442" t="s">
        <v>178</v>
      </c>
      <c r="B57" s="443" t="s">
        <v>714</v>
      </c>
      <c r="C57" s="444" t="s">
        <v>715</v>
      </c>
      <c r="D57" s="110" t="s">
        <v>1547</v>
      </c>
      <c r="E57" s="434"/>
      <c r="F57" s="443" t="s">
        <v>247</v>
      </c>
      <c r="G57" s="445">
        <v>3</v>
      </c>
      <c r="H57" s="506"/>
      <c r="I57" s="114">
        <f t="shared" si="0"/>
        <v>0</v>
      </c>
    </row>
    <row r="58" spans="1:9" s="446" customFormat="1" ht="252.75" customHeight="1">
      <c r="A58" s="442"/>
      <c r="B58" s="443"/>
      <c r="C58" s="444"/>
      <c r="D58" s="110" t="s">
        <v>1408</v>
      </c>
      <c r="E58" s="434"/>
      <c r="F58" s="443" t="s">
        <v>247</v>
      </c>
      <c r="G58" s="445">
        <v>1</v>
      </c>
      <c r="H58" s="506"/>
      <c r="I58" s="114">
        <f t="shared" si="0"/>
        <v>0</v>
      </c>
    </row>
    <row r="59" spans="1:9" s="446" customFormat="1">
      <c r="A59" s="442"/>
      <c r="B59" s="443"/>
      <c r="C59" s="444"/>
      <c r="D59" s="110" t="s">
        <v>716</v>
      </c>
      <c r="E59" s="434"/>
      <c r="F59" s="443" t="s">
        <v>247</v>
      </c>
      <c r="G59" s="445">
        <v>2</v>
      </c>
      <c r="H59" s="506"/>
      <c r="I59" s="114">
        <f t="shared" si="0"/>
        <v>0</v>
      </c>
    </row>
    <row r="60" spans="1:9" s="446" customFormat="1" ht="75">
      <c r="A60" s="442"/>
      <c r="B60" s="443"/>
      <c r="C60" s="444"/>
      <c r="D60" s="110" t="s">
        <v>717</v>
      </c>
      <c r="E60" s="434"/>
      <c r="F60" s="443" t="s">
        <v>247</v>
      </c>
      <c r="G60" s="445">
        <v>1</v>
      </c>
      <c r="H60" s="506"/>
      <c r="I60" s="114">
        <f t="shared" si="0"/>
        <v>0</v>
      </c>
    </row>
    <row r="61" spans="1:9" s="446" customFormat="1" ht="105">
      <c r="A61" s="442"/>
      <c r="B61" s="443"/>
      <c r="C61" s="444"/>
      <c r="D61" s="110" t="s">
        <v>1409</v>
      </c>
      <c r="E61" s="434"/>
      <c r="F61" s="443" t="s">
        <v>247</v>
      </c>
      <c r="G61" s="445">
        <v>1</v>
      </c>
      <c r="H61" s="506"/>
      <c r="I61" s="114">
        <f t="shared" si="0"/>
        <v>0</v>
      </c>
    </row>
    <row r="62" spans="1:9" s="446" customFormat="1" ht="158.25" customHeight="1">
      <c r="A62" s="442"/>
      <c r="B62" s="443"/>
      <c r="C62" s="444"/>
      <c r="D62" s="110" t="s">
        <v>1410</v>
      </c>
      <c r="E62" s="434"/>
      <c r="F62" s="443" t="s">
        <v>247</v>
      </c>
      <c r="G62" s="445">
        <v>1</v>
      </c>
      <c r="H62" s="506"/>
      <c r="I62" s="114">
        <f t="shared" si="0"/>
        <v>0</v>
      </c>
    </row>
    <row r="63" spans="1:9" s="446" customFormat="1" ht="45">
      <c r="A63" s="442"/>
      <c r="B63" s="443"/>
      <c r="C63" s="444"/>
      <c r="D63" s="110" t="s">
        <v>718</v>
      </c>
      <c r="E63" s="434"/>
      <c r="F63" s="443" t="s">
        <v>247</v>
      </c>
      <c r="G63" s="445">
        <v>1</v>
      </c>
      <c r="H63" s="506"/>
      <c r="I63" s="114">
        <f t="shared" si="0"/>
        <v>0</v>
      </c>
    </row>
    <row r="64" spans="1:9" s="446" customFormat="1">
      <c r="A64" s="442"/>
      <c r="B64" s="443"/>
      <c r="C64" s="444"/>
      <c r="D64" s="110" t="s">
        <v>719</v>
      </c>
      <c r="E64" s="434"/>
      <c r="F64" s="443" t="s">
        <v>247</v>
      </c>
      <c r="G64" s="445">
        <v>1</v>
      </c>
      <c r="H64" s="506"/>
      <c r="I64" s="114">
        <f t="shared" si="0"/>
        <v>0</v>
      </c>
    </row>
    <row r="65" spans="1:9" s="446" customFormat="1">
      <c r="A65" s="442" t="s">
        <v>179</v>
      </c>
      <c r="B65" s="443" t="s">
        <v>151</v>
      </c>
      <c r="C65" s="444" t="s">
        <v>152</v>
      </c>
      <c r="D65" s="434" t="s">
        <v>720</v>
      </c>
      <c r="E65" s="434"/>
      <c r="F65" s="443" t="s">
        <v>248</v>
      </c>
      <c r="G65" s="445">
        <v>2</v>
      </c>
      <c r="H65" s="506"/>
      <c r="I65" s="114">
        <f t="shared" si="0"/>
        <v>0</v>
      </c>
    </row>
    <row r="66" spans="1:9" ht="60">
      <c r="A66" s="442" t="s">
        <v>180</v>
      </c>
      <c r="B66" s="443" t="s">
        <v>27</v>
      </c>
      <c r="C66" s="46" t="s">
        <v>28</v>
      </c>
      <c r="D66" s="434" t="s">
        <v>1411</v>
      </c>
      <c r="F66" s="46" t="s">
        <v>248</v>
      </c>
      <c r="G66" s="147">
        <v>1</v>
      </c>
      <c r="H66" s="506"/>
      <c r="I66" s="129">
        <f t="shared" si="0"/>
        <v>0</v>
      </c>
    </row>
    <row r="67" spans="1:9" ht="60">
      <c r="A67" s="448" t="s">
        <v>181</v>
      </c>
      <c r="B67" s="449" t="s">
        <v>352</v>
      </c>
      <c r="C67" s="450" t="s">
        <v>353</v>
      </c>
      <c r="D67" s="451" t="s">
        <v>1412</v>
      </c>
      <c r="E67" s="452"/>
      <c r="F67" s="453" t="s">
        <v>248</v>
      </c>
      <c r="G67" s="454">
        <v>1</v>
      </c>
      <c r="H67" s="507"/>
      <c r="I67" s="455">
        <f t="shared" si="0"/>
        <v>0</v>
      </c>
    </row>
    <row r="68" spans="1:9">
      <c r="A68" s="448"/>
      <c r="B68" s="449"/>
      <c r="C68" s="450"/>
      <c r="D68" s="451"/>
      <c r="E68" s="452"/>
      <c r="F68" s="453"/>
      <c r="G68" s="454"/>
      <c r="H68" s="507"/>
      <c r="I68" s="455"/>
    </row>
    <row r="69" spans="1:9">
      <c r="A69" s="448"/>
      <c r="B69" s="449"/>
      <c r="C69" s="450"/>
      <c r="D69" s="451"/>
      <c r="E69" s="452"/>
      <c r="F69" s="453"/>
      <c r="G69" s="454"/>
      <c r="H69" s="507"/>
      <c r="I69" s="455"/>
    </row>
  </sheetData>
  <sheetProtection password="C1C7" sheet="1" objects="1" scenarios="1"/>
  <mergeCells count="1">
    <mergeCell ref="B15:G15"/>
  </mergeCells>
  <printOptions gridLines="1"/>
  <pageMargins left="0.70866141732283472" right="0.70866141732283472" top="0.74803149606299213" bottom="0.74803149606299213" header="0.31496062992125984" footer="0.31496062992125984"/>
  <pageSetup paperSize="9" scale="56" orientation="portrait" r:id="rId1"/>
  <headerFooter>
    <oddHeader>&amp;A</oddHeader>
    <oddFooter>Stran &amp;P od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0A25A-2CA4-4570-AA4A-79926CC76B6A}">
  <dimension ref="A1:P426"/>
  <sheetViews>
    <sheetView view="pageBreakPreview" zoomScale="80" zoomScaleNormal="80" zoomScaleSheetLayoutView="80" zoomScalePageLayoutView="70" workbookViewId="0">
      <selection activeCell="D28" sqref="D28"/>
    </sheetView>
  </sheetViews>
  <sheetFormatPr defaultRowHeight="15"/>
  <cols>
    <col min="1" max="2" width="8.7109375" style="196" customWidth="1"/>
    <col min="3" max="3" width="24.7109375" style="215" customWidth="1"/>
    <col min="4" max="4" width="60.28515625" style="86" customWidth="1"/>
    <col min="5" max="5" width="19.28515625" style="196" customWidth="1"/>
    <col min="6" max="7" width="8.7109375" style="196" customWidth="1"/>
    <col min="8" max="9" width="12.7109375" style="198" customWidth="1"/>
    <col min="10" max="16384" width="9.140625" style="196"/>
  </cols>
  <sheetData>
    <row r="1" spans="1:16" s="48" customFormat="1">
      <c r="C1" s="108"/>
      <c r="D1" s="146"/>
      <c r="G1" s="147"/>
      <c r="H1" s="148"/>
      <c r="I1" s="148"/>
    </row>
    <row r="2" spans="1:16" s="41" customFormat="1">
      <c r="B2" s="34"/>
      <c r="C2" s="149" t="s">
        <v>163</v>
      </c>
      <c r="D2" s="150" t="s">
        <v>164</v>
      </c>
      <c r="E2" s="151"/>
      <c r="F2" s="37"/>
      <c r="G2" s="152"/>
      <c r="H2" s="153"/>
      <c r="I2" s="154"/>
      <c r="J2" s="155"/>
      <c r="K2" s="155"/>
      <c r="L2" s="155"/>
      <c r="M2" s="155"/>
      <c r="N2" s="155"/>
      <c r="O2" s="155"/>
      <c r="P2" s="155"/>
    </row>
    <row r="3" spans="1:16" s="41" customFormat="1">
      <c r="B3" s="42"/>
      <c r="C3" s="156"/>
      <c r="D3" s="150"/>
      <c r="E3" s="151"/>
      <c r="F3" s="37"/>
      <c r="G3" s="152"/>
      <c r="H3" s="153"/>
      <c r="I3" s="154"/>
      <c r="J3" s="155"/>
      <c r="K3" s="155"/>
      <c r="L3" s="155"/>
      <c r="M3" s="155"/>
      <c r="N3" s="155"/>
      <c r="O3" s="155"/>
      <c r="P3" s="155"/>
    </row>
    <row r="4" spans="1:16" s="41" customFormat="1" ht="21.75" customHeight="1">
      <c r="B4" s="34"/>
      <c r="C4" s="149" t="s">
        <v>165</v>
      </c>
      <c r="D4" s="150" t="s">
        <v>166</v>
      </c>
      <c r="E4" s="151"/>
      <c r="F4" s="37"/>
      <c r="G4" s="152"/>
      <c r="H4" s="153"/>
      <c r="I4" s="154"/>
      <c r="J4" s="155"/>
      <c r="K4" s="155"/>
      <c r="L4" s="155"/>
      <c r="M4" s="155"/>
      <c r="N4" s="155"/>
      <c r="O4" s="155"/>
      <c r="P4" s="155"/>
    </row>
    <row r="5" spans="1:16" s="41" customFormat="1">
      <c r="B5" s="42"/>
      <c r="C5" s="156"/>
      <c r="D5" s="150" t="s">
        <v>167</v>
      </c>
      <c r="E5" s="151"/>
      <c r="F5" s="37"/>
      <c r="G5" s="152"/>
      <c r="H5" s="153"/>
      <c r="I5" s="154"/>
      <c r="J5" s="155"/>
      <c r="K5" s="155"/>
      <c r="L5" s="155"/>
      <c r="M5" s="155"/>
      <c r="N5" s="155"/>
      <c r="O5" s="155"/>
      <c r="P5" s="155"/>
    </row>
    <row r="6" spans="1:16" s="41" customFormat="1">
      <c r="B6" s="42"/>
      <c r="C6" s="156"/>
      <c r="D6" s="150"/>
      <c r="E6" s="151"/>
      <c r="F6" s="37"/>
      <c r="G6" s="152"/>
      <c r="H6" s="153"/>
      <c r="I6" s="154"/>
      <c r="J6" s="155"/>
      <c r="K6" s="155"/>
      <c r="L6" s="155"/>
      <c r="M6" s="155"/>
      <c r="N6" s="155"/>
      <c r="O6" s="155"/>
      <c r="P6" s="155"/>
    </row>
    <row r="7" spans="1:16" s="41" customFormat="1" ht="15.75" thickBot="1">
      <c r="B7" s="42"/>
      <c r="C7" s="156"/>
      <c r="D7" s="150"/>
      <c r="E7" s="151"/>
      <c r="F7" s="37"/>
      <c r="G7" s="152"/>
      <c r="H7" s="153"/>
      <c r="I7" s="154"/>
      <c r="J7" s="155"/>
      <c r="K7" s="155"/>
      <c r="L7" s="155"/>
      <c r="M7" s="155"/>
      <c r="N7" s="155"/>
      <c r="O7" s="155"/>
      <c r="P7" s="155"/>
    </row>
    <row r="8" spans="1:16" s="49" customFormat="1">
      <c r="A8" s="157"/>
      <c r="B8" s="50"/>
      <c r="C8" s="158" t="s">
        <v>721</v>
      </c>
      <c r="D8" s="159"/>
      <c r="E8" s="160"/>
      <c r="F8" s="161"/>
      <c r="G8" s="161"/>
      <c r="H8" s="162"/>
      <c r="I8" s="163"/>
      <c r="J8" s="164"/>
      <c r="K8" s="164"/>
      <c r="L8" s="164"/>
      <c r="M8" s="164"/>
      <c r="N8" s="164"/>
      <c r="O8" s="164"/>
      <c r="P8" s="164"/>
    </row>
    <row r="9" spans="1:16" s="49" customFormat="1">
      <c r="A9" s="165"/>
      <c r="B9" s="57"/>
      <c r="C9" s="166"/>
      <c r="D9" s="167"/>
      <c r="E9" s="168"/>
      <c r="F9" s="169"/>
      <c r="G9" s="169"/>
      <c r="H9" s="170"/>
      <c r="I9" s="171"/>
      <c r="J9" s="164"/>
      <c r="K9" s="164"/>
      <c r="L9" s="164"/>
      <c r="M9" s="164"/>
      <c r="N9" s="164"/>
      <c r="O9" s="164"/>
      <c r="P9" s="164"/>
    </row>
    <row r="10" spans="1:16" s="164" customFormat="1">
      <c r="A10" s="165"/>
      <c r="B10" s="62" t="s">
        <v>314</v>
      </c>
      <c r="C10" s="172"/>
      <c r="D10" s="173"/>
      <c r="E10" s="174"/>
      <c r="F10" s="175"/>
      <c r="G10" s="175"/>
      <c r="H10" s="176"/>
      <c r="I10" s="177"/>
    </row>
    <row r="11" spans="1:16" s="49" customFormat="1">
      <c r="A11" s="165"/>
      <c r="B11" s="69" t="s">
        <v>316</v>
      </c>
      <c r="C11" s="166" t="s">
        <v>311</v>
      </c>
      <c r="D11" s="178"/>
      <c r="E11" s="168"/>
      <c r="F11" s="169"/>
      <c r="G11" s="169"/>
      <c r="H11" s="170"/>
      <c r="I11" s="179">
        <f>SUM(I53:I426)</f>
        <v>0</v>
      </c>
      <c r="J11" s="164"/>
      <c r="K11" s="164"/>
      <c r="L11" s="164"/>
      <c r="M11" s="164"/>
      <c r="N11" s="164"/>
      <c r="O11" s="164"/>
      <c r="P11" s="164"/>
    </row>
    <row r="12" spans="1:16" s="187" customFormat="1" ht="33">
      <c r="A12" s="180"/>
      <c r="B12" s="181"/>
      <c r="C12" s="182" t="s">
        <v>722</v>
      </c>
      <c r="D12" s="173"/>
      <c r="E12" s="183"/>
      <c r="F12" s="184"/>
      <c r="G12" s="184"/>
      <c r="H12" s="185"/>
      <c r="I12" s="186">
        <f>SUM(I8:I11)</f>
        <v>0</v>
      </c>
    </row>
    <row r="13" spans="1:16" s="164" customFormat="1" ht="15.75" thickBot="1">
      <c r="A13" s="165"/>
      <c r="B13" s="79"/>
      <c r="C13" s="188"/>
      <c r="D13" s="189"/>
      <c r="E13" s="190"/>
      <c r="F13" s="191"/>
      <c r="G13" s="191"/>
      <c r="H13" s="192"/>
      <c r="I13" s="193"/>
    </row>
    <row r="14" spans="1:16" s="49" customFormat="1" ht="38.25" customHeight="1">
      <c r="A14" s="165"/>
      <c r="B14" s="194"/>
      <c r="C14" s="591" t="s">
        <v>1522</v>
      </c>
      <c r="D14" s="591"/>
      <c r="E14" s="591"/>
      <c r="F14" s="591"/>
      <c r="G14" s="591"/>
      <c r="H14" s="591"/>
      <c r="I14" s="195"/>
      <c r="J14" s="164"/>
      <c r="K14" s="164"/>
      <c r="L14" s="164"/>
      <c r="M14" s="164"/>
      <c r="N14" s="164"/>
      <c r="O14" s="164"/>
      <c r="P14" s="164"/>
    </row>
    <row r="16" spans="1:16">
      <c r="C16" s="13"/>
      <c r="D16" s="13"/>
      <c r="E16" s="197"/>
    </row>
    <row r="17" spans="1:9" s="48" customFormat="1" ht="30">
      <c r="A17" s="44"/>
      <c r="B17" s="44"/>
      <c r="C17" s="44" t="s">
        <v>1305</v>
      </c>
      <c r="D17" s="86" t="s">
        <v>1502</v>
      </c>
      <c r="E17" s="45"/>
      <c r="F17" s="46"/>
      <c r="G17" s="44"/>
      <c r="H17" s="47"/>
      <c r="I17" s="47"/>
    </row>
    <row r="18" spans="1:9" s="48" customFormat="1">
      <c r="A18" s="44"/>
      <c r="B18" s="44"/>
      <c r="C18" s="44"/>
      <c r="D18" s="86" t="s">
        <v>1317</v>
      </c>
      <c r="E18" s="45"/>
      <c r="F18" s="46"/>
      <c r="G18" s="44"/>
      <c r="H18" s="47"/>
      <c r="I18" s="47"/>
    </row>
    <row r="19" spans="1:9" s="48" customFormat="1" ht="66" customHeight="1">
      <c r="A19" s="44"/>
      <c r="B19" s="44"/>
      <c r="C19" s="44"/>
      <c r="D19" s="86" t="s">
        <v>1395</v>
      </c>
      <c r="E19" s="45"/>
      <c r="F19" s="46"/>
      <c r="G19" s="44"/>
      <c r="H19" s="47"/>
      <c r="I19" s="47"/>
    </row>
    <row r="20" spans="1:9" s="48" customFormat="1" ht="31.5" customHeight="1">
      <c r="A20" s="44"/>
      <c r="B20" s="44"/>
      <c r="C20" s="44"/>
      <c r="D20" s="86" t="s">
        <v>1396</v>
      </c>
      <c r="E20" s="45"/>
      <c r="F20" s="46"/>
      <c r="G20" s="44"/>
      <c r="H20" s="47"/>
      <c r="I20" s="47"/>
    </row>
    <row r="21" spans="1:9" s="48" customFormat="1" ht="30">
      <c r="A21" s="44"/>
      <c r="B21" s="44"/>
      <c r="C21" s="44"/>
      <c r="D21" s="86" t="s">
        <v>1318</v>
      </c>
      <c r="E21" s="45"/>
      <c r="F21" s="46"/>
      <c r="G21" s="44"/>
      <c r="H21" s="47"/>
      <c r="I21" s="47"/>
    </row>
    <row r="22" spans="1:9" s="48" customFormat="1" ht="30">
      <c r="A22" s="44"/>
      <c r="B22" s="44"/>
      <c r="C22" s="44"/>
      <c r="D22" s="86" t="s">
        <v>1319</v>
      </c>
      <c r="E22" s="45"/>
      <c r="F22" s="46"/>
      <c r="G22" s="44"/>
      <c r="H22" s="47"/>
      <c r="I22" s="47"/>
    </row>
    <row r="23" spans="1:9" s="48" customFormat="1" ht="30">
      <c r="A23" s="44"/>
      <c r="B23" s="44"/>
      <c r="C23" s="44"/>
      <c r="D23" s="86" t="s">
        <v>1320</v>
      </c>
      <c r="E23" s="45"/>
      <c r="F23" s="46"/>
      <c r="G23" s="44"/>
      <c r="H23" s="47"/>
      <c r="I23" s="47"/>
    </row>
    <row r="24" spans="1:9" s="48" customFormat="1" ht="30">
      <c r="A24" s="44"/>
      <c r="B24" s="44"/>
      <c r="C24" s="44"/>
      <c r="D24" s="86" t="s">
        <v>1307</v>
      </c>
      <c r="E24" s="45"/>
      <c r="F24" s="46"/>
      <c r="G24" s="44"/>
      <c r="H24" s="47"/>
      <c r="I24" s="47"/>
    </row>
    <row r="25" spans="1:9" s="48" customFormat="1" ht="30">
      <c r="A25" s="44"/>
      <c r="B25" s="44"/>
      <c r="C25" s="44"/>
      <c r="D25" s="86" t="s">
        <v>1308</v>
      </c>
      <c r="E25" s="45"/>
      <c r="F25" s="46"/>
      <c r="G25" s="44"/>
      <c r="H25" s="47"/>
      <c r="I25" s="47"/>
    </row>
    <row r="26" spans="1:9" s="48" customFormat="1" ht="30">
      <c r="A26" s="44"/>
      <c r="B26" s="44"/>
      <c r="C26" s="44"/>
      <c r="D26" s="86" t="s">
        <v>1309</v>
      </c>
      <c r="E26" s="45"/>
      <c r="F26" s="46"/>
      <c r="G26" s="44"/>
      <c r="H26" s="47"/>
      <c r="I26" s="47"/>
    </row>
    <row r="27" spans="1:9" s="48" customFormat="1" ht="34.5" customHeight="1">
      <c r="A27" s="44"/>
      <c r="B27" s="44"/>
      <c r="C27" s="44"/>
      <c r="D27" s="86" t="s">
        <v>1397</v>
      </c>
      <c r="E27" s="45"/>
      <c r="F27" s="46"/>
      <c r="G27" s="44"/>
      <c r="H27" s="47"/>
      <c r="I27" s="47"/>
    </row>
    <row r="28" spans="1:9" s="48" customFormat="1" ht="45">
      <c r="A28" s="44"/>
      <c r="B28" s="44"/>
      <c r="C28" s="44"/>
      <c r="D28" s="86" t="s">
        <v>1312</v>
      </c>
      <c r="E28" s="45"/>
      <c r="F28" s="46"/>
      <c r="G28" s="44"/>
      <c r="H28" s="47"/>
      <c r="I28" s="47"/>
    </row>
    <row r="29" spans="1:9" s="48" customFormat="1" ht="45">
      <c r="A29" s="44"/>
      <c r="B29" s="44"/>
      <c r="C29" s="44"/>
      <c r="D29" s="87" t="s">
        <v>1313</v>
      </c>
      <c r="E29" s="45"/>
      <c r="F29" s="46"/>
      <c r="G29" s="44"/>
      <c r="H29" s="47"/>
      <c r="I29" s="47"/>
    </row>
    <row r="30" spans="1:9" s="48" customFormat="1" ht="45">
      <c r="A30" s="44"/>
      <c r="B30" s="44"/>
      <c r="C30" s="44"/>
      <c r="D30" s="87" t="s">
        <v>1314</v>
      </c>
      <c r="E30" s="45"/>
      <c r="F30" s="46"/>
      <c r="G30" s="44"/>
      <c r="H30" s="47"/>
      <c r="I30" s="47"/>
    </row>
    <row r="31" spans="1:9" s="48" customFormat="1">
      <c r="A31" s="44"/>
      <c r="B31" s="44"/>
      <c r="C31" s="44"/>
      <c r="D31" s="86" t="s">
        <v>1315</v>
      </c>
      <c r="E31" s="45"/>
      <c r="F31" s="46"/>
      <c r="G31" s="44"/>
      <c r="H31" s="47"/>
      <c r="I31" s="47"/>
    </row>
    <row r="32" spans="1:9" s="48" customFormat="1" ht="105">
      <c r="A32" s="44"/>
      <c r="B32" s="44"/>
      <c r="C32" s="44"/>
      <c r="D32" s="104" t="s">
        <v>1548</v>
      </c>
      <c r="E32" s="45"/>
      <c r="F32" s="46"/>
      <c r="G32" s="44"/>
      <c r="H32" s="47"/>
      <c r="I32" s="47"/>
    </row>
    <row r="33" spans="1:9" s="48" customFormat="1" ht="45">
      <c r="A33" s="44"/>
      <c r="B33" s="44"/>
      <c r="C33" s="44"/>
      <c r="D33" s="86" t="s">
        <v>1311</v>
      </c>
      <c r="E33" s="45"/>
      <c r="F33" s="46"/>
      <c r="G33" s="44"/>
      <c r="H33" s="47"/>
      <c r="I33" s="47"/>
    </row>
    <row r="34" spans="1:9" s="48" customFormat="1" ht="30">
      <c r="A34" s="44"/>
      <c r="B34" s="44"/>
      <c r="C34" s="199"/>
      <c r="D34" s="200" t="s">
        <v>1310</v>
      </c>
      <c r="E34" s="201"/>
      <c r="F34" s="46"/>
      <c r="G34" s="44"/>
      <c r="H34" s="47"/>
      <c r="I34" s="47"/>
    </row>
    <row r="35" spans="1:9">
      <c r="C35" s="13"/>
      <c r="E35" s="197"/>
    </row>
    <row r="36" spans="1:9" ht="30">
      <c r="C36" s="14"/>
      <c r="D36" s="15" t="s">
        <v>723</v>
      </c>
    </row>
    <row r="37" spans="1:9" ht="30">
      <c r="C37" s="16"/>
      <c r="D37" s="17" t="s">
        <v>724</v>
      </c>
    </row>
    <row r="38" spans="1:9">
      <c r="C38" s="16"/>
      <c r="D38" s="17" t="s">
        <v>725</v>
      </c>
      <c r="E38" s="202"/>
      <c r="F38" s="202"/>
      <c r="G38" s="202"/>
    </row>
    <row r="39" spans="1:9" ht="30">
      <c r="C39" s="16"/>
      <c r="D39" s="17" t="s">
        <v>726</v>
      </c>
      <c r="E39" s="202"/>
      <c r="F39" s="202"/>
      <c r="G39" s="202"/>
    </row>
    <row r="40" spans="1:9" ht="45">
      <c r="C40" s="14"/>
      <c r="D40" s="15" t="s">
        <v>727</v>
      </c>
      <c r="E40" s="202"/>
      <c r="F40" s="202"/>
      <c r="G40" s="202"/>
    </row>
    <row r="41" spans="1:9">
      <c r="C41" s="17"/>
      <c r="D41" s="17"/>
    </row>
    <row r="42" spans="1:9">
      <c r="C42" s="18"/>
      <c r="D42" s="18" t="s">
        <v>728</v>
      </c>
    </row>
    <row r="43" spans="1:9" ht="75">
      <c r="C43" s="17"/>
      <c r="D43" s="17" t="s">
        <v>1398</v>
      </c>
    </row>
    <row r="44" spans="1:9" ht="30">
      <c r="C44" s="17"/>
      <c r="D44" s="17" t="s">
        <v>729</v>
      </c>
    </row>
    <row r="45" spans="1:9">
      <c r="C45" s="17"/>
      <c r="D45" s="17" t="s">
        <v>1323</v>
      </c>
    </row>
    <row r="46" spans="1:9" ht="60">
      <c r="C46" s="17"/>
      <c r="D46" s="17" t="s">
        <v>1399</v>
      </c>
    </row>
    <row r="47" spans="1:9" ht="15.75" thickBot="1">
      <c r="C47" s="17"/>
      <c r="D47" s="17"/>
    </row>
    <row r="48" spans="1:9" ht="15.75" thickBot="1">
      <c r="C48" s="88" t="s">
        <v>509</v>
      </c>
      <c r="D48" s="89"/>
    </row>
    <row r="50" spans="1:9" s="48" customFormat="1">
      <c r="A50" s="203"/>
      <c r="B50" s="204" t="s">
        <v>730</v>
      </c>
      <c r="C50" s="205"/>
      <c r="D50" s="206"/>
      <c r="E50" s="203"/>
      <c r="F50" s="203"/>
      <c r="G50" s="207"/>
      <c r="H50" s="208"/>
      <c r="I50" s="208"/>
    </row>
    <row r="51" spans="1:9" s="214" customFormat="1">
      <c r="A51" s="209" t="s">
        <v>155</v>
      </c>
      <c r="B51" s="209" t="s">
        <v>160</v>
      </c>
      <c r="C51" s="210" t="s">
        <v>161</v>
      </c>
      <c r="D51" s="211" t="s">
        <v>162</v>
      </c>
      <c r="E51" s="209"/>
      <c r="F51" s="209" t="s">
        <v>156</v>
      </c>
      <c r="G51" s="212" t="s">
        <v>157</v>
      </c>
      <c r="H51" s="213" t="s">
        <v>158</v>
      </c>
      <c r="I51" s="213" t="s">
        <v>159</v>
      </c>
    </row>
    <row r="52" spans="1:9">
      <c r="D52" s="216"/>
      <c r="H52" s="241"/>
    </row>
    <row r="53" spans="1:9">
      <c r="A53" s="196" t="s">
        <v>172</v>
      </c>
      <c r="B53" s="196" t="s">
        <v>731</v>
      </c>
      <c r="C53" s="215" t="s">
        <v>732</v>
      </c>
      <c r="D53" s="110" t="s">
        <v>1555</v>
      </c>
      <c r="F53" s="196" t="s">
        <v>247</v>
      </c>
      <c r="G53" s="196">
        <v>1</v>
      </c>
      <c r="H53" s="241"/>
      <c r="I53" s="198">
        <f>G53*H53</f>
        <v>0</v>
      </c>
    </row>
    <row r="54" spans="1:9" ht="30">
      <c r="D54" s="17" t="s">
        <v>733</v>
      </c>
      <c r="H54" s="241"/>
    </row>
    <row r="55" spans="1:9">
      <c r="D55" s="17" t="s">
        <v>734</v>
      </c>
      <c r="H55" s="241"/>
    </row>
    <row r="56" spans="1:9" ht="45">
      <c r="D56" s="19" t="s">
        <v>735</v>
      </c>
      <c r="H56" s="241"/>
    </row>
    <row r="57" spans="1:9" ht="45">
      <c r="D57" s="19" t="s">
        <v>736</v>
      </c>
      <c r="H57" s="241"/>
    </row>
    <row r="58" spans="1:9" ht="30">
      <c r="D58" s="19" t="s">
        <v>737</v>
      </c>
      <c r="E58" s="202"/>
      <c r="F58" s="202"/>
      <c r="G58" s="202"/>
      <c r="H58" s="241"/>
    </row>
    <row r="59" spans="1:9" ht="30">
      <c r="D59" s="19" t="s">
        <v>738</v>
      </c>
      <c r="E59" s="202"/>
      <c r="F59" s="202"/>
      <c r="G59" s="202"/>
      <c r="H59" s="241"/>
    </row>
    <row r="60" spans="1:9" ht="30">
      <c r="D60" s="19" t="s">
        <v>739</v>
      </c>
      <c r="E60" s="202"/>
      <c r="F60" s="202"/>
      <c r="G60" s="202"/>
      <c r="H60" s="241"/>
    </row>
    <row r="61" spans="1:9">
      <c r="D61" s="19" t="s">
        <v>740</v>
      </c>
      <c r="E61" s="202"/>
      <c r="F61" s="202"/>
      <c r="G61" s="202"/>
      <c r="H61" s="241"/>
    </row>
    <row r="62" spans="1:9">
      <c r="D62" s="17" t="s">
        <v>741</v>
      </c>
      <c r="E62" s="202"/>
      <c r="F62" s="202"/>
      <c r="G62" s="202"/>
      <c r="H62" s="241"/>
    </row>
    <row r="63" spans="1:9" ht="45">
      <c r="D63" s="19" t="s">
        <v>742</v>
      </c>
      <c r="E63" s="202"/>
      <c r="F63" s="202"/>
      <c r="G63" s="202"/>
      <c r="H63" s="241"/>
    </row>
    <row r="64" spans="1:9">
      <c r="D64" s="17" t="s">
        <v>743</v>
      </c>
      <c r="E64" s="202"/>
      <c r="F64" s="202"/>
      <c r="G64" s="202"/>
      <c r="H64" s="241"/>
    </row>
    <row r="65" spans="3:8" ht="75">
      <c r="D65" s="19" t="s">
        <v>744</v>
      </c>
      <c r="E65" s="202"/>
      <c r="F65" s="202"/>
      <c r="G65" s="202"/>
      <c r="H65" s="241"/>
    </row>
    <row r="66" spans="3:8">
      <c r="D66" s="17" t="s">
        <v>745</v>
      </c>
      <c r="E66" s="202"/>
      <c r="F66" s="202"/>
      <c r="G66" s="202"/>
      <c r="H66" s="241"/>
    </row>
    <row r="67" spans="3:8" ht="83.25" customHeight="1">
      <c r="D67" s="19" t="s">
        <v>1416</v>
      </c>
      <c r="H67" s="241"/>
    </row>
    <row r="68" spans="3:8">
      <c r="D68" s="19" t="s">
        <v>746</v>
      </c>
      <c r="H68" s="241"/>
    </row>
    <row r="69" spans="3:8" ht="120">
      <c r="D69" s="217" t="s">
        <v>1417</v>
      </c>
      <c r="H69" s="241"/>
    </row>
    <row r="70" spans="3:8">
      <c r="C70" s="218"/>
      <c r="D70" s="18" t="s">
        <v>747</v>
      </c>
      <c r="E70" s="202"/>
      <c r="F70" s="202"/>
      <c r="H70" s="241"/>
    </row>
    <row r="71" spans="3:8" ht="45">
      <c r="C71" s="218"/>
      <c r="D71" s="19" t="s">
        <v>748</v>
      </c>
      <c r="E71" s="202"/>
      <c r="F71" s="202"/>
      <c r="H71" s="241"/>
    </row>
    <row r="72" spans="3:8" ht="45">
      <c r="C72" s="218"/>
      <c r="D72" s="19" t="s">
        <v>749</v>
      </c>
      <c r="E72" s="202"/>
      <c r="F72" s="202"/>
      <c r="H72" s="241"/>
    </row>
    <row r="73" spans="3:8" ht="64.5" customHeight="1">
      <c r="C73" s="218"/>
      <c r="D73" s="19" t="s">
        <v>1418</v>
      </c>
      <c r="E73" s="202"/>
      <c r="F73" s="202"/>
      <c r="H73" s="241"/>
    </row>
    <row r="74" spans="3:8" ht="45">
      <c r="D74" s="19" t="s">
        <v>750</v>
      </c>
      <c r="H74" s="241"/>
    </row>
    <row r="75" spans="3:8">
      <c r="D75" s="18" t="s">
        <v>751</v>
      </c>
      <c r="H75" s="241"/>
    </row>
    <row r="76" spans="3:8" ht="63" customHeight="1">
      <c r="D76" s="19" t="s">
        <v>1419</v>
      </c>
      <c r="H76" s="241"/>
    </row>
    <row r="77" spans="3:8" ht="63" customHeight="1">
      <c r="D77" s="19" t="s">
        <v>1420</v>
      </c>
      <c r="H77" s="241"/>
    </row>
    <row r="78" spans="3:8" ht="63" customHeight="1">
      <c r="D78" s="19" t="s">
        <v>1421</v>
      </c>
      <c r="H78" s="241"/>
    </row>
    <row r="79" spans="3:8">
      <c r="D79" s="18" t="s">
        <v>752</v>
      </c>
      <c r="H79" s="241"/>
    </row>
    <row r="80" spans="3:8" ht="78" customHeight="1">
      <c r="D80" s="19" t="s">
        <v>1422</v>
      </c>
      <c r="H80" s="241"/>
    </row>
    <row r="81" spans="4:8" ht="63" customHeight="1">
      <c r="D81" s="19" t="s">
        <v>1423</v>
      </c>
      <c r="H81" s="241"/>
    </row>
    <row r="82" spans="4:8" ht="48" customHeight="1">
      <c r="D82" s="19" t="s">
        <v>1424</v>
      </c>
      <c r="H82" s="241"/>
    </row>
    <row r="83" spans="4:8" ht="63.75" customHeight="1">
      <c r="D83" s="19" t="s">
        <v>753</v>
      </c>
      <c r="H83" s="241"/>
    </row>
    <row r="84" spans="4:8" ht="66" customHeight="1">
      <c r="D84" s="17" t="s">
        <v>754</v>
      </c>
      <c r="H84" s="241"/>
    </row>
    <row r="85" spans="4:8" ht="30">
      <c r="D85" s="19" t="s">
        <v>755</v>
      </c>
      <c r="H85" s="241"/>
    </row>
    <row r="86" spans="4:8" ht="30">
      <c r="D86" s="19" t="s">
        <v>756</v>
      </c>
      <c r="H86" s="241"/>
    </row>
    <row r="87" spans="4:8">
      <c r="D87" s="18" t="s">
        <v>757</v>
      </c>
      <c r="H87" s="241"/>
    </row>
    <row r="88" spans="4:8" ht="30">
      <c r="D88" s="19" t="s">
        <v>758</v>
      </c>
      <c r="E88" s="202"/>
      <c r="H88" s="241"/>
    </row>
    <row r="89" spans="4:8">
      <c r="D89" s="18" t="s">
        <v>759</v>
      </c>
      <c r="H89" s="241"/>
    </row>
    <row r="90" spans="4:8" ht="60.75" customHeight="1">
      <c r="D90" s="19" t="s">
        <v>1425</v>
      </c>
      <c r="H90" s="241"/>
    </row>
    <row r="91" spans="4:8" ht="63.75" customHeight="1">
      <c r="D91" s="19" t="s">
        <v>1426</v>
      </c>
      <c r="H91" s="241"/>
    </row>
    <row r="92" spans="4:8" ht="30">
      <c r="D92" s="19" t="s">
        <v>760</v>
      </c>
      <c r="H92" s="241"/>
    </row>
    <row r="93" spans="4:8">
      <c r="D93" s="19" t="s">
        <v>761</v>
      </c>
      <c r="H93" s="241"/>
    </row>
    <row r="94" spans="4:8" ht="30">
      <c r="D94" s="19" t="s">
        <v>762</v>
      </c>
      <c r="H94" s="241"/>
    </row>
    <row r="95" spans="4:8">
      <c r="D95" s="18" t="s">
        <v>763</v>
      </c>
      <c r="H95" s="241"/>
    </row>
    <row r="96" spans="4:8" ht="30">
      <c r="D96" s="19" t="s">
        <v>764</v>
      </c>
      <c r="H96" s="241"/>
    </row>
    <row r="97" spans="4:8">
      <c r="D97" s="18" t="s">
        <v>765</v>
      </c>
      <c r="H97" s="241"/>
    </row>
    <row r="98" spans="4:8" ht="78" customHeight="1">
      <c r="D98" s="19" t="s">
        <v>1427</v>
      </c>
      <c r="E98" s="202"/>
      <c r="H98" s="241"/>
    </row>
    <row r="99" spans="4:8">
      <c r="D99" s="18" t="s">
        <v>766</v>
      </c>
      <c r="H99" s="241"/>
    </row>
    <row r="100" spans="4:8" ht="30">
      <c r="D100" s="19" t="s">
        <v>767</v>
      </c>
      <c r="H100" s="241"/>
    </row>
    <row r="101" spans="4:8">
      <c r="D101" s="18" t="s">
        <v>768</v>
      </c>
      <c r="H101" s="241"/>
    </row>
    <row r="102" spans="4:8" ht="30">
      <c r="D102" s="17" t="s">
        <v>769</v>
      </c>
      <c r="H102" s="241"/>
    </row>
    <row r="103" spans="4:8" ht="30">
      <c r="D103" s="17" t="s">
        <v>770</v>
      </c>
      <c r="H103" s="241"/>
    </row>
    <row r="104" spans="4:8" ht="45">
      <c r="D104" s="17" t="s">
        <v>771</v>
      </c>
      <c r="H104" s="241"/>
    </row>
    <row r="105" spans="4:8" ht="90">
      <c r="D105" s="219" t="s">
        <v>772</v>
      </c>
      <c r="H105" s="241"/>
    </row>
    <row r="106" spans="4:8">
      <c r="D106" s="17"/>
      <c r="H106" s="241"/>
    </row>
    <row r="107" spans="4:8">
      <c r="D107" s="18" t="s">
        <v>773</v>
      </c>
      <c r="H107" s="241"/>
    </row>
    <row r="108" spans="4:8" ht="30">
      <c r="D108" s="18" t="s">
        <v>774</v>
      </c>
      <c r="E108" s="202"/>
      <c r="H108" s="241"/>
    </row>
    <row r="109" spans="4:8" ht="33.75" customHeight="1">
      <c r="D109" s="17" t="s">
        <v>1428</v>
      </c>
      <c r="E109" s="202"/>
      <c r="H109" s="241"/>
    </row>
    <row r="110" spans="4:8" ht="46.5" customHeight="1">
      <c r="D110" s="17" t="s">
        <v>775</v>
      </c>
      <c r="E110" s="202"/>
      <c r="H110" s="241"/>
    </row>
    <row r="111" spans="4:8" ht="31.5" customHeight="1">
      <c r="D111" s="17" t="s">
        <v>776</v>
      </c>
      <c r="H111" s="241"/>
    </row>
    <row r="112" spans="4:8">
      <c r="D112" s="17" t="s">
        <v>777</v>
      </c>
      <c r="H112" s="241"/>
    </row>
    <row r="113" spans="1:9">
      <c r="D113" s="17" t="s">
        <v>778</v>
      </c>
      <c r="H113" s="241"/>
    </row>
    <row r="114" spans="1:9">
      <c r="D114" s="18" t="s">
        <v>779</v>
      </c>
      <c r="H114" s="241"/>
    </row>
    <row r="115" spans="1:9" ht="105.75" thickBot="1">
      <c r="B115" s="220"/>
      <c r="C115" s="221"/>
      <c r="D115" s="20" t="s">
        <v>1429</v>
      </c>
      <c r="E115" s="222"/>
      <c r="F115" s="220"/>
      <c r="H115" s="241"/>
    </row>
    <row r="116" spans="1:9" ht="30">
      <c r="A116" s="196" t="s">
        <v>173</v>
      </c>
      <c r="B116" s="44" t="s">
        <v>780</v>
      </c>
      <c r="C116" s="45" t="s">
        <v>781</v>
      </c>
      <c r="D116" s="110" t="s">
        <v>1555</v>
      </c>
      <c r="E116" s="21"/>
      <c r="F116" s="223" t="s">
        <v>247</v>
      </c>
      <c r="G116" s="196">
        <v>1</v>
      </c>
      <c r="H116" s="241"/>
      <c r="I116" s="198">
        <f>G116*H116</f>
        <v>0</v>
      </c>
    </row>
    <row r="117" spans="1:9" ht="223.5" customHeight="1">
      <c r="B117" s="44"/>
      <c r="C117" s="45"/>
      <c r="D117" s="17" t="s">
        <v>782</v>
      </c>
      <c r="E117" s="21"/>
      <c r="F117" s="223"/>
      <c r="H117" s="241"/>
    </row>
    <row r="118" spans="1:9">
      <c r="D118" s="17" t="s">
        <v>783</v>
      </c>
      <c r="E118" s="21" t="s">
        <v>784</v>
      </c>
      <c r="F118" s="223"/>
      <c r="H118" s="241"/>
    </row>
    <row r="119" spans="1:9" ht="30">
      <c r="D119" s="17" t="s">
        <v>785</v>
      </c>
      <c r="E119" s="21" t="s">
        <v>784</v>
      </c>
      <c r="F119" s="223"/>
      <c r="H119" s="241"/>
    </row>
    <row r="120" spans="1:9" ht="30">
      <c r="D120" s="17" t="s">
        <v>786</v>
      </c>
      <c r="E120" s="21" t="s">
        <v>784</v>
      </c>
      <c r="F120" s="223"/>
      <c r="H120" s="241"/>
    </row>
    <row r="121" spans="1:9" ht="45">
      <c r="D121" s="17" t="s">
        <v>787</v>
      </c>
      <c r="E121" s="21" t="s">
        <v>788</v>
      </c>
      <c r="F121" s="223"/>
      <c r="H121" s="241"/>
    </row>
    <row r="122" spans="1:9" ht="90">
      <c r="D122" s="224" t="s">
        <v>789</v>
      </c>
      <c r="E122" s="21" t="s">
        <v>790</v>
      </c>
      <c r="F122" s="223"/>
      <c r="H122" s="241"/>
    </row>
    <row r="123" spans="1:9" ht="225.75" customHeight="1">
      <c r="D123" s="17" t="s">
        <v>782</v>
      </c>
      <c r="E123" s="21"/>
      <c r="F123" s="223"/>
      <c r="H123" s="241"/>
    </row>
    <row r="124" spans="1:9" ht="15.75" thickBot="1">
      <c r="B124" s="220"/>
      <c r="C124" s="221"/>
      <c r="D124" s="20" t="s">
        <v>783</v>
      </c>
      <c r="E124" s="22" t="s">
        <v>791</v>
      </c>
      <c r="F124" s="225"/>
      <c r="H124" s="241"/>
    </row>
    <row r="125" spans="1:9" s="215" customFormat="1" ht="30">
      <c r="A125" s="215" t="s">
        <v>175</v>
      </c>
      <c r="B125" s="215" t="s">
        <v>792</v>
      </c>
      <c r="C125" s="215" t="s">
        <v>793</v>
      </c>
      <c r="D125" s="86"/>
      <c r="F125" s="215" t="s">
        <v>247</v>
      </c>
      <c r="G125" s="215">
        <v>2</v>
      </c>
      <c r="H125" s="242"/>
      <c r="I125" s="198">
        <f>G125*H125</f>
        <v>0</v>
      </c>
    </row>
    <row r="126" spans="1:9" ht="60">
      <c r="D126" s="17" t="s">
        <v>1430</v>
      </c>
      <c r="H126" s="241"/>
    </row>
    <row r="127" spans="1:9" ht="66.75" customHeight="1">
      <c r="D127" s="17" t="s">
        <v>794</v>
      </c>
      <c r="H127" s="241"/>
    </row>
    <row r="128" spans="1:9">
      <c r="D128" s="17" t="s">
        <v>795</v>
      </c>
      <c r="H128" s="241"/>
    </row>
    <row r="129" spans="1:9" ht="30.75" thickBot="1">
      <c r="B129" s="220"/>
      <c r="C129" s="221"/>
      <c r="D129" s="20" t="s">
        <v>796</v>
      </c>
      <c r="E129" s="220"/>
      <c r="F129" s="220"/>
      <c r="H129" s="241"/>
    </row>
    <row r="130" spans="1:9" ht="30">
      <c r="A130" s="196" t="s">
        <v>176</v>
      </c>
      <c r="B130" s="196" t="s">
        <v>797</v>
      </c>
      <c r="C130" s="215" t="s">
        <v>798</v>
      </c>
      <c r="D130" s="110" t="s">
        <v>1555</v>
      </c>
      <c r="E130" s="23"/>
      <c r="F130" s="196" t="s">
        <v>247</v>
      </c>
      <c r="G130" s="196">
        <v>1</v>
      </c>
      <c r="H130" s="241"/>
      <c r="I130" s="198">
        <f>G130*H130</f>
        <v>0</v>
      </c>
    </row>
    <row r="131" spans="1:9" ht="60">
      <c r="D131" s="17" t="s">
        <v>1431</v>
      </c>
      <c r="E131" s="23"/>
      <c r="H131" s="241"/>
    </row>
    <row r="132" spans="1:9" ht="45">
      <c r="D132" s="17" t="s">
        <v>799</v>
      </c>
      <c r="E132" s="23"/>
      <c r="H132" s="241"/>
    </row>
    <row r="133" spans="1:9" ht="45">
      <c r="D133" s="17" t="s">
        <v>800</v>
      </c>
      <c r="E133" s="23"/>
      <c r="H133" s="241"/>
    </row>
    <row r="134" spans="1:9" ht="45">
      <c r="D134" s="17" t="s">
        <v>801</v>
      </c>
      <c r="E134" s="23"/>
      <c r="H134" s="241"/>
    </row>
    <row r="135" spans="1:9" ht="75">
      <c r="D135" s="17" t="s">
        <v>802</v>
      </c>
      <c r="E135" s="23"/>
      <c r="H135" s="241"/>
    </row>
    <row r="136" spans="1:9" ht="30">
      <c r="D136" s="17" t="s">
        <v>803</v>
      </c>
      <c r="E136" s="23"/>
      <c r="H136" s="241"/>
    </row>
    <row r="137" spans="1:9">
      <c r="D137" s="17" t="s">
        <v>804</v>
      </c>
      <c r="E137" s="23"/>
      <c r="H137" s="241"/>
    </row>
    <row r="138" spans="1:9">
      <c r="D138" s="17" t="s">
        <v>805</v>
      </c>
      <c r="E138" s="21" t="s">
        <v>806</v>
      </c>
      <c r="H138" s="241"/>
    </row>
    <row r="139" spans="1:9">
      <c r="D139" s="17" t="s">
        <v>807</v>
      </c>
      <c r="E139" s="21" t="s">
        <v>806</v>
      </c>
      <c r="H139" s="241"/>
    </row>
    <row r="140" spans="1:9" ht="45">
      <c r="D140" s="17" t="s">
        <v>1432</v>
      </c>
      <c r="E140" s="21" t="s">
        <v>806</v>
      </c>
      <c r="H140" s="241"/>
    </row>
    <row r="141" spans="1:9">
      <c r="D141" s="17" t="s">
        <v>808</v>
      </c>
      <c r="E141" s="21" t="s">
        <v>806</v>
      </c>
      <c r="H141" s="241"/>
    </row>
    <row r="142" spans="1:9">
      <c r="D142" s="17" t="s">
        <v>809</v>
      </c>
      <c r="E142" s="21" t="s">
        <v>806</v>
      </c>
      <c r="H142" s="241"/>
    </row>
    <row r="143" spans="1:9">
      <c r="D143" s="17" t="s">
        <v>810</v>
      </c>
      <c r="E143" s="21" t="s">
        <v>806</v>
      </c>
      <c r="H143" s="241"/>
    </row>
    <row r="144" spans="1:9">
      <c r="D144" s="17" t="s">
        <v>811</v>
      </c>
      <c r="E144" s="21" t="s">
        <v>812</v>
      </c>
      <c r="H144" s="241"/>
    </row>
    <row r="145" spans="1:9">
      <c r="D145" s="17" t="s">
        <v>813</v>
      </c>
      <c r="E145" s="21" t="s">
        <v>806</v>
      </c>
      <c r="H145" s="241"/>
    </row>
    <row r="146" spans="1:9" ht="30">
      <c r="D146" s="17" t="s">
        <v>814</v>
      </c>
      <c r="E146" s="21" t="s">
        <v>806</v>
      </c>
      <c r="H146" s="241"/>
    </row>
    <row r="147" spans="1:9">
      <c r="D147" s="17" t="s">
        <v>815</v>
      </c>
      <c r="E147" s="23"/>
      <c r="H147" s="241"/>
    </row>
    <row r="148" spans="1:9" ht="90.75" thickBot="1">
      <c r="B148" s="220"/>
      <c r="C148" s="221"/>
      <c r="D148" s="226" t="s">
        <v>816</v>
      </c>
      <c r="E148" s="24"/>
      <c r="F148" s="220"/>
      <c r="H148" s="241"/>
    </row>
    <row r="149" spans="1:9" ht="30">
      <c r="A149" s="196" t="s">
        <v>177</v>
      </c>
      <c r="B149" s="196" t="s">
        <v>817</v>
      </c>
      <c r="C149" s="215" t="s">
        <v>818</v>
      </c>
      <c r="D149" s="110" t="s">
        <v>1555</v>
      </c>
      <c r="F149" s="196" t="s">
        <v>247</v>
      </c>
      <c r="G149" s="196">
        <v>2</v>
      </c>
      <c r="H149" s="241"/>
      <c r="I149" s="198">
        <f>G149*H149</f>
        <v>0</v>
      </c>
    </row>
    <row r="150" spans="1:9" ht="60">
      <c r="D150" s="17" t="s">
        <v>1433</v>
      </c>
      <c r="E150" s="21"/>
      <c r="H150" s="241"/>
    </row>
    <row r="151" spans="1:9" ht="45">
      <c r="D151" s="17" t="s">
        <v>819</v>
      </c>
      <c r="E151" s="21"/>
      <c r="F151" s="202"/>
      <c r="H151" s="241"/>
    </row>
    <row r="152" spans="1:9" ht="45">
      <c r="D152" s="17" t="s">
        <v>820</v>
      </c>
      <c r="E152" s="21"/>
      <c r="H152" s="241"/>
    </row>
    <row r="153" spans="1:9" ht="45">
      <c r="D153" s="17" t="s">
        <v>801</v>
      </c>
      <c r="E153" s="21"/>
      <c r="H153" s="241"/>
    </row>
    <row r="154" spans="1:9" ht="72" customHeight="1">
      <c r="D154" s="17" t="s">
        <v>821</v>
      </c>
      <c r="E154" s="21"/>
      <c r="H154" s="241"/>
    </row>
    <row r="155" spans="1:9" ht="30">
      <c r="D155" s="17" t="s">
        <v>803</v>
      </c>
      <c r="E155" s="21" t="s">
        <v>822</v>
      </c>
      <c r="H155" s="241"/>
    </row>
    <row r="156" spans="1:9">
      <c r="D156" s="17" t="s">
        <v>804</v>
      </c>
      <c r="E156" s="21"/>
      <c r="H156" s="241"/>
    </row>
    <row r="157" spans="1:9">
      <c r="D157" s="17" t="s">
        <v>823</v>
      </c>
      <c r="E157" s="21" t="s">
        <v>806</v>
      </c>
      <c r="H157" s="241"/>
    </row>
    <row r="158" spans="1:9">
      <c r="D158" s="17" t="s">
        <v>824</v>
      </c>
      <c r="E158" s="21" t="s">
        <v>806</v>
      </c>
      <c r="H158" s="241"/>
    </row>
    <row r="159" spans="1:9" ht="45">
      <c r="D159" s="17" t="s">
        <v>1432</v>
      </c>
      <c r="E159" s="21" t="s">
        <v>806</v>
      </c>
      <c r="H159" s="241"/>
    </row>
    <row r="160" spans="1:9">
      <c r="D160" s="17" t="s">
        <v>808</v>
      </c>
      <c r="E160" s="21" t="s">
        <v>806</v>
      </c>
      <c r="H160" s="241"/>
    </row>
    <row r="161" spans="1:9">
      <c r="D161" s="17" t="s">
        <v>809</v>
      </c>
      <c r="E161" s="21" t="s">
        <v>806</v>
      </c>
      <c r="H161" s="241"/>
    </row>
    <row r="162" spans="1:9">
      <c r="D162" s="17" t="s">
        <v>810</v>
      </c>
      <c r="E162" s="21" t="s">
        <v>806</v>
      </c>
      <c r="H162" s="241"/>
    </row>
    <row r="163" spans="1:9">
      <c r="D163" s="17" t="s">
        <v>811</v>
      </c>
      <c r="E163" s="21" t="s">
        <v>812</v>
      </c>
      <c r="H163" s="241"/>
    </row>
    <row r="164" spans="1:9">
      <c r="D164" s="17" t="s">
        <v>813</v>
      </c>
      <c r="E164" s="21" t="s">
        <v>806</v>
      </c>
      <c r="H164" s="241"/>
    </row>
    <row r="165" spans="1:9">
      <c r="D165" s="17" t="s">
        <v>815</v>
      </c>
      <c r="E165" s="197"/>
      <c r="H165" s="241"/>
    </row>
    <row r="166" spans="1:9" ht="75.75" thickBot="1">
      <c r="B166" s="220"/>
      <c r="C166" s="221"/>
      <c r="D166" s="226" t="s">
        <v>825</v>
      </c>
      <c r="E166" s="220"/>
      <c r="F166" s="220"/>
      <c r="H166" s="241"/>
    </row>
    <row r="167" spans="1:9" s="215" customFormat="1">
      <c r="A167" s="215" t="s">
        <v>178</v>
      </c>
      <c r="B167" s="215" t="s">
        <v>826</v>
      </c>
      <c r="C167" s="215" t="s">
        <v>827</v>
      </c>
      <c r="D167" s="110" t="s">
        <v>1555</v>
      </c>
      <c r="F167" s="215" t="s">
        <v>247</v>
      </c>
      <c r="G167" s="215">
        <v>1</v>
      </c>
      <c r="H167" s="242"/>
      <c r="I167" s="198">
        <f>G167*H167</f>
        <v>0</v>
      </c>
    </row>
    <row r="168" spans="1:9" ht="150">
      <c r="D168" s="17" t="s">
        <v>1434</v>
      </c>
      <c r="E168" s="21"/>
      <c r="H168" s="241"/>
    </row>
    <row r="169" spans="1:9">
      <c r="D169" s="18" t="s">
        <v>828</v>
      </c>
      <c r="E169" s="21" t="s">
        <v>829</v>
      </c>
      <c r="H169" s="241"/>
    </row>
    <row r="170" spans="1:9" ht="30">
      <c r="D170" s="17" t="s">
        <v>1436</v>
      </c>
      <c r="E170" s="21" t="s">
        <v>830</v>
      </c>
      <c r="H170" s="241"/>
    </row>
    <row r="171" spans="1:9" ht="30">
      <c r="D171" s="17" t="s">
        <v>1435</v>
      </c>
      <c r="E171" s="21" t="s">
        <v>831</v>
      </c>
      <c r="H171" s="241"/>
    </row>
    <row r="172" spans="1:9">
      <c r="D172" s="17" t="s">
        <v>832</v>
      </c>
      <c r="E172" s="21" t="s">
        <v>833</v>
      </c>
      <c r="H172" s="241"/>
    </row>
    <row r="173" spans="1:9">
      <c r="D173" s="17" t="s">
        <v>834</v>
      </c>
      <c r="E173" s="21" t="s">
        <v>833</v>
      </c>
      <c r="H173" s="241"/>
    </row>
    <row r="174" spans="1:9">
      <c r="D174" s="17" t="s">
        <v>835</v>
      </c>
      <c r="E174" s="21" t="s">
        <v>833</v>
      </c>
      <c r="H174" s="241"/>
    </row>
    <row r="175" spans="1:9" ht="30">
      <c r="D175" s="17" t="s">
        <v>836</v>
      </c>
      <c r="E175" s="21" t="s">
        <v>812</v>
      </c>
      <c r="H175" s="241"/>
    </row>
    <row r="176" spans="1:9">
      <c r="D176" s="17" t="s">
        <v>837</v>
      </c>
      <c r="E176" s="21" t="s">
        <v>831</v>
      </c>
      <c r="H176" s="241"/>
    </row>
    <row r="177" spans="1:9" ht="30">
      <c r="D177" s="17" t="s">
        <v>1437</v>
      </c>
      <c r="E177" s="21" t="s">
        <v>831</v>
      </c>
      <c r="H177" s="241"/>
    </row>
    <row r="178" spans="1:9">
      <c r="D178" s="17" t="s">
        <v>838</v>
      </c>
      <c r="E178" s="21" t="s">
        <v>812</v>
      </c>
      <c r="H178" s="241"/>
    </row>
    <row r="179" spans="1:9">
      <c r="D179" s="17" t="s">
        <v>839</v>
      </c>
      <c r="E179" s="21"/>
      <c r="H179" s="241"/>
    </row>
    <row r="180" spans="1:9" ht="75.75" thickBot="1">
      <c r="B180" s="220"/>
      <c r="C180" s="221"/>
      <c r="D180" s="226" t="s">
        <v>840</v>
      </c>
      <c r="E180" s="22"/>
      <c r="F180" s="220"/>
      <c r="H180" s="241"/>
    </row>
    <row r="181" spans="1:9">
      <c r="A181" s="196" t="s">
        <v>179</v>
      </c>
      <c r="B181" s="196" t="s">
        <v>841</v>
      </c>
      <c r="C181" s="215" t="s">
        <v>842</v>
      </c>
      <c r="D181" s="110" t="s">
        <v>1555</v>
      </c>
      <c r="F181" s="196" t="s">
        <v>247</v>
      </c>
      <c r="G181" s="196">
        <v>1</v>
      </c>
      <c r="H181" s="241"/>
      <c r="I181" s="198">
        <f>G181*H181</f>
        <v>0</v>
      </c>
    </row>
    <row r="182" spans="1:9" ht="150">
      <c r="D182" s="17" t="s">
        <v>1438</v>
      </c>
      <c r="E182" s="21"/>
      <c r="H182" s="241"/>
    </row>
    <row r="183" spans="1:9">
      <c r="D183" s="18" t="s">
        <v>843</v>
      </c>
      <c r="E183" s="21" t="s">
        <v>829</v>
      </c>
      <c r="H183" s="241"/>
    </row>
    <row r="184" spans="1:9" ht="33.75" customHeight="1">
      <c r="D184" s="17" t="s">
        <v>1436</v>
      </c>
      <c r="E184" s="21" t="s">
        <v>833</v>
      </c>
      <c r="H184" s="241"/>
    </row>
    <row r="185" spans="1:9" ht="33.75" customHeight="1">
      <c r="D185" s="17" t="s">
        <v>1435</v>
      </c>
      <c r="E185" s="21" t="s">
        <v>833</v>
      </c>
      <c r="H185" s="241"/>
    </row>
    <row r="186" spans="1:9">
      <c r="D186" s="17" t="s">
        <v>844</v>
      </c>
      <c r="E186" s="21" t="s">
        <v>845</v>
      </c>
      <c r="H186" s="241"/>
    </row>
    <row r="187" spans="1:9">
      <c r="D187" s="17" t="s">
        <v>835</v>
      </c>
      <c r="E187" s="21" t="s">
        <v>845</v>
      </c>
      <c r="H187" s="241"/>
    </row>
    <row r="188" spans="1:9">
      <c r="D188" s="17" t="s">
        <v>846</v>
      </c>
      <c r="E188" s="21" t="s">
        <v>833</v>
      </c>
      <c r="H188" s="241"/>
    </row>
    <row r="189" spans="1:9">
      <c r="D189" s="17" t="s">
        <v>839</v>
      </c>
      <c r="E189" s="21"/>
      <c r="H189" s="241"/>
    </row>
    <row r="190" spans="1:9" ht="75">
      <c r="D190" s="219" t="s">
        <v>840</v>
      </c>
      <c r="E190" s="21"/>
      <c r="H190" s="241"/>
    </row>
    <row r="191" spans="1:9">
      <c r="D191" s="17" t="s">
        <v>847</v>
      </c>
      <c r="E191" s="21" t="s">
        <v>848</v>
      </c>
      <c r="H191" s="241"/>
    </row>
    <row r="192" spans="1:9">
      <c r="D192" s="17"/>
      <c r="E192" s="21"/>
      <c r="H192" s="241"/>
    </row>
    <row r="193" spans="1:9" ht="33" customHeight="1">
      <c r="D193" s="18" t="s">
        <v>849</v>
      </c>
      <c r="E193" s="21"/>
      <c r="H193" s="241"/>
    </row>
    <row r="194" spans="1:9">
      <c r="D194" s="17" t="s">
        <v>844</v>
      </c>
      <c r="E194" s="21" t="s">
        <v>845</v>
      </c>
      <c r="H194" s="241"/>
    </row>
    <row r="195" spans="1:9">
      <c r="D195" s="17" t="s">
        <v>835</v>
      </c>
      <c r="E195" s="21" t="s">
        <v>845</v>
      </c>
      <c r="H195" s="241"/>
    </row>
    <row r="196" spans="1:9">
      <c r="D196" s="17" t="s">
        <v>850</v>
      </c>
      <c r="E196" s="21" t="s">
        <v>845</v>
      </c>
      <c r="H196" s="241"/>
    </row>
    <row r="197" spans="1:9" ht="15.75" thickBot="1">
      <c r="B197" s="220"/>
      <c r="C197" s="221"/>
      <c r="D197" s="20" t="s">
        <v>851</v>
      </c>
      <c r="E197" s="22" t="s">
        <v>848</v>
      </c>
      <c r="F197" s="220"/>
      <c r="H197" s="241"/>
    </row>
    <row r="198" spans="1:9" ht="30">
      <c r="A198" s="196" t="s">
        <v>180</v>
      </c>
      <c r="B198" s="196" t="s">
        <v>852</v>
      </c>
      <c r="C198" s="282" t="s">
        <v>853</v>
      </c>
      <c r="D198" s="110" t="s">
        <v>1555</v>
      </c>
      <c r="E198" s="313"/>
      <c r="F198" s="196" t="s">
        <v>247</v>
      </c>
      <c r="G198" s="196">
        <v>1</v>
      </c>
      <c r="H198" s="241"/>
      <c r="I198" s="198">
        <f>G198*H198</f>
        <v>0</v>
      </c>
    </row>
    <row r="199" spans="1:9" ht="60">
      <c r="C199" s="282"/>
      <c r="D199" s="15" t="s">
        <v>1439</v>
      </c>
      <c r="E199" s="21"/>
      <c r="H199" s="241"/>
    </row>
    <row r="200" spans="1:9">
      <c r="C200" s="282"/>
      <c r="D200" s="15" t="s">
        <v>854</v>
      </c>
      <c r="E200" s="21" t="s">
        <v>855</v>
      </c>
      <c r="H200" s="241"/>
    </row>
    <row r="201" spans="1:9">
      <c r="C201" s="282"/>
      <c r="D201" s="15" t="s">
        <v>856</v>
      </c>
      <c r="E201" s="21" t="s">
        <v>855</v>
      </c>
      <c r="H201" s="241"/>
    </row>
    <row r="202" spans="1:9">
      <c r="C202" s="282"/>
      <c r="D202" s="15" t="s">
        <v>857</v>
      </c>
      <c r="E202" s="21" t="s">
        <v>855</v>
      </c>
      <c r="H202" s="241"/>
    </row>
    <row r="203" spans="1:9">
      <c r="C203" s="282"/>
      <c r="D203" s="15" t="s">
        <v>858</v>
      </c>
      <c r="E203" s="21" t="s">
        <v>855</v>
      </c>
      <c r="H203" s="241"/>
    </row>
    <row r="204" spans="1:9">
      <c r="C204" s="282"/>
      <c r="D204" s="15" t="s">
        <v>859</v>
      </c>
      <c r="E204" s="21" t="s">
        <v>855</v>
      </c>
      <c r="H204" s="241"/>
    </row>
    <row r="205" spans="1:9">
      <c r="C205" s="282"/>
      <c r="D205" s="15" t="s">
        <v>860</v>
      </c>
      <c r="E205" s="21" t="s">
        <v>831</v>
      </c>
      <c r="H205" s="241"/>
    </row>
    <row r="206" spans="1:9">
      <c r="C206" s="282"/>
      <c r="D206" s="17" t="s">
        <v>861</v>
      </c>
      <c r="E206" s="21"/>
      <c r="H206" s="241"/>
    </row>
    <row r="207" spans="1:9" ht="90.75" thickBot="1">
      <c r="B207" s="220"/>
      <c r="C207" s="529"/>
      <c r="D207" s="226" t="s">
        <v>1518</v>
      </c>
      <c r="E207" s="22"/>
      <c r="F207" s="220"/>
      <c r="H207" s="241"/>
    </row>
    <row r="208" spans="1:9">
      <c r="A208" s="196" t="s">
        <v>181</v>
      </c>
      <c r="B208" s="196" t="s">
        <v>862</v>
      </c>
      <c r="C208" s="215" t="s">
        <v>863</v>
      </c>
      <c r="D208" s="110" t="s">
        <v>1555</v>
      </c>
      <c r="F208" s="196" t="s">
        <v>247</v>
      </c>
      <c r="G208" s="196">
        <v>1</v>
      </c>
      <c r="H208" s="241"/>
      <c r="I208" s="198">
        <f>G208*H208</f>
        <v>0</v>
      </c>
    </row>
    <row r="209" spans="1:9">
      <c r="D209" s="18" t="s">
        <v>864</v>
      </c>
      <c r="E209" s="21"/>
      <c r="H209" s="241"/>
    </row>
    <row r="210" spans="1:9" ht="177" customHeight="1">
      <c r="D210" s="17" t="s">
        <v>1440</v>
      </c>
      <c r="E210" s="21"/>
      <c r="H210" s="241"/>
    </row>
    <row r="211" spans="1:9" ht="33" customHeight="1">
      <c r="D211" s="17" t="s">
        <v>865</v>
      </c>
      <c r="E211" s="21" t="s">
        <v>866</v>
      </c>
      <c r="H211" s="241"/>
    </row>
    <row r="212" spans="1:9">
      <c r="D212" s="17" t="s">
        <v>867</v>
      </c>
      <c r="E212" s="21" t="s">
        <v>845</v>
      </c>
      <c r="H212" s="241"/>
    </row>
    <row r="213" spans="1:9">
      <c r="D213" s="17" t="s">
        <v>868</v>
      </c>
      <c r="E213" s="21"/>
      <c r="H213" s="241"/>
    </row>
    <row r="214" spans="1:9" ht="81.75" customHeight="1" thickBot="1">
      <c r="B214" s="220"/>
      <c r="C214" s="221"/>
      <c r="D214" s="226" t="s">
        <v>869</v>
      </c>
      <c r="E214" s="22"/>
      <c r="F214" s="220"/>
      <c r="H214" s="241"/>
    </row>
    <row r="215" spans="1:9">
      <c r="A215" s="196" t="s">
        <v>182</v>
      </c>
      <c r="B215" s="196" t="s">
        <v>870</v>
      </c>
      <c r="C215" s="215" t="s">
        <v>871</v>
      </c>
      <c r="D215" s="110" t="s">
        <v>1555</v>
      </c>
      <c r="F215" s="196" t="s">
        <v>247</v>
      </c>
      <c r="G215" s="196">
        <v>1</v>
      </c>
      <c r="H215" s="241"/>
      <c r="I215" s="198">
        <f>G215*H215</f>
        <v>0</v>
      </c>
    </row>
    <row r="216" spans="1:9" ht="120">
      <c r="D216" s="17" t="s">
        <v>872</v>
      </c>
      <c r="E216" s="21"/>
      <c r="H216" s="241"/>
    </row>
    <row r="217" spans="1:9" ht="171.75" customHeight="1">
      <c r="D217" s="19" t="s">
        <v>1441</v>
      </c>
      <c r="E217" s="21" t="s">
        <v>873</v>
      </c>
      <c r="H217" s="241"/>
    </row>
    <row r="218" spans="1:9" ht="15.75" thickBot="1">
      <c r="B218" s="220"/>
      <c r="C218" s="221"/>
      <c r="D218" s="25" t="s">
        <v>874</v>
      </c>
      <c r="E218" s="22" t="s">
        <v>845</v>
      </c>
      <c r="F218" s="220"/>
      <c r="H218" s="241"/>
    </row>
    <row r="219" spans="1:9">
      <c r="A219" s="196" t="s">
        <v>183</v>
      </c>
      <c r="B219" s="196" t="s">
        <v>875</v>
      </c>
      <c r="C219" s="215" t="s">
        <v>876</v>
      </c>
      <c r="D219" s="110" t="s">
        <v>1555</v>
      </c>
      <c r="F219" s="196" t="s">
        <v>247</v>
      </c>
      <c r="G219" s="196">
        <v>1</v>
      </c>
      <c r="H219" s="241"/>
      <c r="I219" s="198">
        <f>G219*H219</f>
        <v>0</v>
      </c>
    </row>
    <row r="220" spans="1:9" ht="34.5" customHeight="1">
      <c r="D220" s="17" t="s">
        <v>1442</v>
      </c>
      <c r="E220" s="21"/>
      <c r="H220" s="241"/>
    </row>
    <row r="221" spans="1:9">
      <c r="D221" s="17" t="s">
        <v>877</v>
      </c>
      <c r="E221" s="21" t="s">
        <v>845</v>
      </c>
      <c r="H221" s="241"/>
    </row>
    <row r="222" spans="1:9" ht="15.75" thickBot="1">
      <c r="B222" s="220"/>
      <c r="C222" s="221"/>
      <c r="D222" s="20" t="s">
        <v>878</v>
      </c>
      <c r="E222" s="22" t="s">
        <v>845</v>
      </c>
      <c r="F222" s="220"/>
      <c r="H222" s="241"/>
    </row>
    <row r="223" spans="1:9">
      <c r="A223" s="196" t="s">
        <v>185</v>
      </c>
      <c r="B223" s="196" t="s">
        <v>879</v>
      </c>
      <c r="C223" s="215" t="s">
        <v>880</v>
      </c>
      <c r="D223" s="110" t="s">
        <v>1555</v>
      </c>
      <c r="F223" s="196" t="s">
        <v>247</v>
      </c>
      <c r="G223" s="196">
        <v>1</v>
      </c>
      <c r="H223" s="241"/>
      <c r="I223" s="198">
        <f>G223*H223</f>
        <v>0</v>
      </c>
    </row>
    <row r="224" spans="1:9" ht="45">
      <c r="D224" s="17" t="s">
        <v>881</v>
      </c>
      <c r="E224" s="223"/>
      <c r="H224" s="241"/>
    </row>
    <row r="225" spans="1:9">
      <c r="D225" s="17" t="s">
        <v>882</v>
      </c>
      <c r="E225" s="223" t="s">
        <v>883</v>
      </c>
      <c r="H225" s="241"/>
    </row>
    <row r="226" spans="1:9" ht="30">
      <c r="D226" s="17" t="s">
        <v>884</v>
      </c>
      <c r="E226" s="223" t="s">
        <v>883</v>
      </c>
      <c r="H226" s="241"/>
    </row>
    <row r="227" spans="1:9">
      <c r="D227" s="17" t="s">
        <v>885</v>
      </c>
      <c r="E227" s="223"/>
      <c r="H227" s="241"/>
    </row>
    <row r="228" spans="1:9" ht="75.75" thickBot="1">
      <c r="B228" s="220"/>
      <c r="C228" s="221"/>
      <c r="D228" s="226" t="s">
        <v>886</v>
      </c>
      <c r="E228" s="225"/>
      <c r="F228" s="220"/>
      <c r="H228" s="241"/>
    </row>
    <row r="229" spans="1:9">
      <c r="A229" s="196" t="s">
        <v>186</v>
      </c>
      <c r="B229" s="196" t="s">
        <v>887</v>
      </c>
      <c r="C229" s="215" t="s">
        <v>888</v>
      </c>
      <c r="D229" s="110" t="s">
        <v>1555</v>
      </c>
      <c r="F229" s="196" t="s">
        <v>247</v>
      </c>
      <c r="G229" s="196">
        <v>1</v>
      </c>
      <c r="H229" s="241"/>
      <c r="I229" s="198">
        <f>G229*H229</f>
        <v>0</v>
      </c>
    </row>
    <row r="230" spans="1:9" ht="45">
      <c r="D230" s="17" t="s">
        <v>889</v>
      </c>
      <c r="E230" s="21" t="s">
        <v>855</v>
      </c>
      <c r="H230" s="241"/>
    </row>
    <row r="231" spans="1:9" ht="30">
      <c r="D231" s="17" t="s">
        <v>890</v>
      </c>
      <c r="E231" s="21" t="s">
        <v>855</v>
      </c>
      <c r="H231" s="241"/>
    </row>
    <row r="232" spans="1:9" ht="30">
      <c r="D232" s="17" t="s">
        <v>891</v>
      </c>
      <c r="E232" s="21" t="s">
        <v>855</v>
      </c>
      <c r="H232" s="241"/>
    </row>
    <row r="233" spans="1:9" ht="30.75" thickBot="1">
      <c r="B233" s="220"/>
      <c r="C233" s="221"/>
      <c r="D233" s="20" t="s">
        <v>892</v>
      </c>
      <c r="E233" s="22" t="s">
        <v>855</v>
      </c>
      <c r="F233" s="220"/>
      <c r="H233" s="241"/>
    </row>
    <row r="234" spans="1:9" ht="30">
      <c r="A234" s="196" t="s">
        <v>187</v>
      </c>
      <c r="B234" s="196" t="s">
        <v>893</v>
      </c>
      <c r="C234" s="215" t="s">
        <v>894</v>
      </c>
      <c r="D234" s="110" t="s">
        <v>1555</v>
      </c>
      <c r="F234" s="196" t="s">
        <v>247</v>
      </c>
      <c r="G234" s="196">
        <v>1</v>
      </c>
      <c r="H234" s="241"/>
      <c r="I234" s="198">
        <f>G234*H234</f>
        <v>0</v>
      </c>
    </row>
    <row r="235" spans="1:9" ht="105">
      <c r="D235" s="17" t="s">
        <v>1556</v>
      </c>
      <c r="E235" s="26"/>
      <c r="H235" s="241"/>
    </row>
    <row r="236" spans="1:9" ht="75">
      <c r="D236" s="17" t="s">
        <v>895</v>
      </c>
      <c r="E236" s="26" t="s">
        <v>784</v>
      </c>
      <c r="H236" s="241"/>
    </row>
    <row r="237" spans="1:9" ht="45">
      <c r="D237" s="17" t="s">
        <v>896</v>
      </c>
      <c r="E237" s="26" t="s">
        <v>784</v>
      </c>
      <c r="H237" s="241"/>
    </row>
    <row r="238" spans="1:9">
      <c r="D238" s="17" t="s">
        <v>897</v>
      </c>
      <c r="E238" s="26" t="s">
        <v>784</v>
      </c>
      <c r="H238" s="241"/>
    </row>
    <row r="239" spans="1:9" ht="15.75" thickBot="1">
      <c r="B239" s="220"/>
      <c r="C239" s="221"/>
      <c r="D239" s="20" t="s">
        <v>898</v>
      </c>
      <c r="E239" s="27" t="s">
        <v>784</v>
      </c>
      <c r="F239" s="220"/>
      <c r="H239" s="241"/>
    </row>
    <row r="240" spans="1:9">
      <c r="A240" s="196" t="s">
        <v>200</v>
      </c>
      <c r="B240" s="196" t="s">
        <v>899</v>
      </c>
      <c r="C240" s="215" t="s">
        <v>900</v>
      </c>
      <c r="D240" s="110" t="s">
        <v>1555</v>
      </c>
      <c r="F240" s="196" t="s">
        <v>247</v>
      </c>
      <c r="G240" s="196">
        <v>1</v>
      </c>
      <c r="H240" s="241"/>
      <c r="I240" s="198">
        <f>G240*H240</f>
        <v>0</v>
      </c>
    </row>
    <row r="241" spans="1:9" ht="30">
      <c r="D241" s="17" t="s">
        <v>901</v>
      </c>
      <c r="E241" s="21"/>
      <c r="H241" s="241"/>
    </row>
    <row r="242" spans="1:9" ht="30">
      <c r="D242" s="17" t="s">
        <v>902</v>
      </c>
      <c r="E242" s="21" t="s">
        <v>903</v>
      </c>
      <c r="H242" s="241"/>
    </row>
    <row r="243" spans="1:9" ht="33.75" customHeight="1">
      <c r="D243" s="17" t="s">
        <v>1443</v>
      </c>
      <c r="E243" s="21" t="s">
        <v>833</v>
      </c>
      <c r="H243" s="241"/>
    </row>
    <row r="244" spans="1:9">
      <c r="D244" s="17" t="s">
        <v>904</v>
      </c>
      <c r="E244" s="21" t="s">
        <v>831</v>
      </c>
      <c r="H244" s="241"/>
    </row>
    <row r="245" spans="1:9" ht="30">
      <c r="D245" s="17" t="s">
        <v>905</v>
      </c>
      <c r="E245" s="21" t="s">
        <v>903</v>
      </c>
      <c r="H245" s="241"/>
    </row>
    <row r="246" spans="1:9">
      <c r="D246" s="17" t="s">
        <v>906</v>
      </c>
      <c r="E246" s="21" t="s">
        <v>903</v>
      </c>
      <c r="H246" s="241"/>
    </row>
    <row r="247" spans="1:9" ht="75.75" thickBot="1">
      <c r="B247" s="220"/>
      <c r="C247" s="221"/>
      <c r="D247" s="226" t="s">
        <v>907</v>
      </c>
      <c r="E247" s="22"/>
      <c r="F247" s="220"/>
      <c r="H247" s="241"/>
    </row>
    <row r="248" spans="1:9">
      <c r="B248" s="196" t="s">
        <v>908</v>
      </c>
      <c r="C248" s="215" t="s">
        <v>909</v>
      </c>
      <c r="H248" s="241"/>
    </row>
    <row r="249" spans="1:9" ht="78.75" customHeight="1">
      <c r="A249" s="196" t="s">
        <v>188</v>
      </c>
      <c r="D249" s="227" t="s">
        <v>1444</v>
      </c>
      <c r="F249" s="196" t="s">
        <v>247</v>
      </c>
      <c r="G249" s="196">
        <v>1</v>
      </c>
      <c r="H249" s="241"/>
      <c r="I249" s="198">
        <f>G249*H249</f>
        <v>0</v>
      </c>
    </row>
    <row r="250" spans="1:9" ht="81.75" customHeight="1" thickBot="1">
      <c r="A250" s="196" t="s">
        <v>189</v>
      </c>
      <c r="B250" s="220"/>
      <c r="C250" s="221"/>
      <c r="D250" s="228" t="s">
        <v>1445</v>
      </c>
      <c r="E250" s="220"/>
      <c r="F250" s="220" t="s">
        <v>247</v>
      </c>
      <c r="G250" s="196">
        <v>1</v>
      </c>
      <c r="H250" s="241"/>
      <c r="I250" s="198">
        <f>G250*H250</f>
        <v>0</v>
      </c>
    </row>
    <row r="251" spans="1:9">
      <c r="B251" s="196" t="s">
        <v>910</v>
      </c>
      <c r="C251" s="215" t="s">
        <v>911</v>
      </c>
      <c r="H251" s="241"/>
    </row>
    <row r="252" spans="1:9" ht="63.75" customHeight="1">
      <c r="A252" s="196" t="s">
        <v>190</v>
      </c>
      <c r="D252" s="17" t="s">
        <v>1446</v>
      </c>
      <c r="F252" s="196" t="s">
        <v>247</v>
      </c>
      <c r="G252" s="196">
        <v>2</v>
      </c>
      <c r="H252" s="241"/>
      <c r="I252" s="198">
        <f>G252*H252</f>
        <v>0</v>
      </c>
    </row>
    <row r="253" spans="1:9" ht="15.75" thickBot="1">
      <c r="A253" s="196" t="s">
        <v>191</v>
      </c>
      <c r="B253" s="220"/>
      <c r="C253" s="221"/>
      <c r="D253" s="20" t="s">
        <v>912</v>
      </c>
      <c r="E253" s="220"/>
      <c r="F253" s="220" t="s">
        <v>247</v>
      </c>
      <c r="G253" s="196">
        <v>2</v>
      </c>
      <c r="H253" s="241"/>
      <c r="I253" s="198">
        <f>G253*H253</f>
        <v>0</v>
      </c>
    </row>
    <row r="254" spans="1:9" ht="30">
      <c r="B254" s="196" t="s">
        <v>913</v>
      </c>
      <c r="C254" s="215" t="s">
        <v>914</v>
      </c>
      <c r="H254" s="241"/>
    </row>
    <row r="255" spans="1:9">
      <c r="A255" s="196" t="s">
        <v>201</v>
      </c>
      <c r="D255" s="17" t="s">
        <v>915</v>
      </c>
      <c r="F255" s="196" t="s">
        <v>247</v>
      </c>
      <c r="G255" s="196">
        <v>2</v>
      </c>
      <c r="H255" s="241"/>
      <c r="I255" s="198">
        <f>G255*H255</f>
        <v>0</v>
      </c>
    </row>
    <row r="256" spans="1:9" ht="30">
      <c r="A256" s="196" t="s">
        <v>202</v>
      </c>
      <c r="D256" s="17" t="s">
        <v>916</v>
      </c>
      <c r="F256" s="196" t="s">
        <v>247</v>
      </c>
      <c r="G256" s="196">
        <v>1</v>
      </c>
      <c r="H256" s="241"/>
      <c r="I256" s="198">
        <f>G256*H256</f>
        <v>0</v>
      </c>
    </row>
    <row r="257" spans="1:9" ht="30.75" thickBot="1">
      <c r="A257" s="196" t="s">
        <v>203</v>
      </c>
      <c r="B257" s="220"/>
      <c r="C257" s="221"/>
      <c r="D257" s="20" t="s">
        <v>917</v>
      </c>
      <c r="E257" s="220"/>
      <c r="F257" s="220" t="s">
        <v>247</v>
      </c>
      <c r="G257" s="196">
        <v>1</v>
      </c>
      <c r="H257" s="241"/>
      <c r="I257" s="198">
        <f>G257*H257</f>
        <v>0</v>
      </c>
    </row>
    <row r="258" spans="1:9">
      <c r="B258" s="196" t="s">
        <v>918</v>
      </c>
      <c r="C258" s="215" t="s">
        <v>919</v>
      </c>
      <c r="H258" s="241"/>
    </row>
    <row r="259" spans="1:9" ht="122.25" customHeight="1" thickBot="1">
      <c r="A259" s="196" t="s">
        <v>204</v>
      </c>
      <c r="B259" s="220"/>
      <c r="C259" s="221"/>
      <c r="D259" s="20" t="s">
        <v>1447</v>
      </c>
      <c r="E259" s="220"/>
      <c r="F259" s="220" t="s">
        <v>247</v>
      </c>
      <c r="G259" s="196">
        <v>8</v>
      </c>
      <c r="H259" s="241"/>
      <c r="I259" s="198">
        <f>G259*H259</f>
        <v>0</v>
      </c>
    </row>
    <row r="260" spans="1:9">
      <c r="B260" s="196" t="s">
        <v>920</v>
      </c>
      <c r="C260" s="215" t="s">
        <v>921</v>
      </c>
      <c r="H260" s="241"/>
    </row>
    <row r="261" spans="1:9" ht="60">
      <c r="A261" s="196" t="s">
        <v>205</v>
      </c>
      <c r="D261" s="17" t="s">
        <v>1448</v>
      </c>
      <c r="F261" s="196" t="s">
        <v>247</v>
      </c>
      <c r="G261" s="196">
        <v>2</v>
      </c>
      <c r="H261" s="241"/>
      <c r="I261" s="198">
        <f>G261*H261</f>
        <v>0</v>
      </c>
    </row>
    <row r="262" spans="1:9" ht="90.75" thickBot="1">
      <c r="B262" s="220"/>
      <c r="C262" s="221"/>
      <c r="D262" s="226" t="s">
        <v>1519</v>
      </c>
      <c r="E262" s="220"/>
      <c r="F262" s="220"/>
      <c r="H262" s="241"/>
    </row>
    <row r="263" spans="1:9">
      <c r="A263" s="196" t="s">
        <v>206</v>
      </c>
      <c r="B263" s="196" t="s">
        <v>922</v>
      </c>
      <c r="C263" s="215" t="s">
        <v>923</v>
      </c>
      <c r="H263" s="241"/>
    </row>
    <row r="264" spans="1:9">
      <c r="A264" s="196" t="s">
        <v>924</v>
      </c>
      <c r="D264" s="18" t="s">
        <v>925</v>
      </c>
      <c r="F264" s="196" t="s">
        <v>248</v>
      </c>
      <c r="G264" s="196">
        <v>20</v>
      </c>
      <c r="H264" s="241"/>
      <c r="I264" s="198">
        <f>G264*H264</f>
        <v>0</v>
      </c>
    </row>
    <row r="265" spans="1:9">
      <c r="A265" s="229" t="s">
        <v>926</v>
      </c>
      <c r="D265" s="18" t="s">
        <v>927</v>
      </c>
      <c r="F265" s="196" t="s">
        <v>248</v>
      </c>
      <c r="G265" s="196">
        <v>24</v>
      </c>
      <c r="H265" s="241"/>
      <c r="I265" s="198">
        <f>G265*H265</f>
        <v>0</v>
      </c>
    </row>
    <row r="266" spans="1:9">
      <c r="D266" s="18"/>
      <c r="H266" s="241"/>
    </row>
    <row r="267" spans="1:9">
      <c r="D267" s="17" t="s">
        <v>928</v>
      </c>
      <c r="H267" s="241"/>
    </row>
    <row r="268" spans="1:9" ht="49.5" customHeight="1">
      <c r="D268" s="17" t="s">
        <v>1520</v>
      </c>
      <c r="H268" s="241"/>
    </row>
    <row r="269" spans="1:9">
      <c r="D269" s="17" t="s">
        <v>929</v>
      </c>
      <c r="H269" s="241"/>
    </row>
    <row r="270" spans="1:9" ht="60">
      <c r="D270" s="17" t="s">
        <v>930</v>
      </c>
      <c r="H270" s="241"/>
    </row>
    <row r="271" spans="1:9" ht="65.25" customHeight="1">
      <c r="D271" s="17" t="s">
        <v>1449</v>
      </c>
      <c r="H271" s="241"/>
    </row>
    <row r="272" spans="1:9" ht="60">
      <c r="D272" s="13" t="s">
        <v>931</v>
      </c>
      <c r="H272" s="241"/>
    </row>
    <row r="273" spans="1:9">
      <c r="D273" s="216"/>
      <c r="H273" s="241"/>
    </row>
    <row r="274" spans="1:9">
      <c r="A274" s="196" t="s">
        <v>932</v>
      </c>
      <c r="D274" s="18" t="s">
        <v>933</v>
      </c>
      <c r="F274" s="196" t="s">
        <v>248</v>
      </c>
      <c r="G274" s="196">
        <v>6</v>
      </c>
      <c r="H274" s="241"/>
      <c r="I274" s="198">
        <f>G274*H274</f>
        <v>0</v>
      </c>
    </row>
    <row r="275" spans="1:9">
      <c r="D275" s="17" t="s">
        <v>928</v>
      </c>
      <c r="H275" s="241"/>
    </row>
    <row r="276" spans="1:9" ht="48" customHeight="1">
      <c r="D276" s="17" t="s">
        <v>934</v>
      </c>
      <c r="H276" s="241"/>
    </row>
    <row r="277" spans="1:9">
      <c r="D277" s="17" t="s">
        <v>935</v>
      </c>
      <c r="H277" s="241"/>
    </row>
    <row r="278" spans="1:9" ht="60">
      <c r="D278" s="17" t="s">
        <v>930</v>
      </c>
      <c r="H278" s="241"/>
    </row>
    <row r="279" spans="1:9">
      <c r="D279" s="17" t="s">
        <v>936</v>
      </c>
      <c r="H279" s="241"/>
    </row>
    <row r="280" spans="1:9" ht="45">
      <c r="D280" s="13" t="s">
        <v>937</v>
      </c>
      <c r="H280" s="241"/>
    </row>
    <row r="281" spans="1:9">
      <c r="D281" s="216"/>
      <c r="H281" s="241"/>
    </row>
    <row r="282" spans="1:9">
      <c r="A282" s="196" t="s">
        <v>938</v>
      </c>
      <c r="D282" s="18" t="s">
        <v>939</v>
      </c>
      <c r="F282" s="196" t="s">
        <v>248</v>
      </c>
      <c r="G282" s="196">
        <v>4</v>
      </c>
      <c r="H282" s="241"/>
      <c r="I282" s="198">
        <f>G282*H282</f>
        <v>0</v>
      </c>
    </row>
    <row r="283" spans="1:9">
      <c r="D283" s="17" t="s">
        <v>928</v>
      </c>
      <c r="H283" s="241"/>
    </row>
    <row r="284" spans="1:9" ht="50.25" customHeight="1">
      <c r="D284" s="17" t="s">
        <v>940</v>
      </c>
      <c r="H284" s="241"/>
    </row>
    <row r="285" spans="1:9">
      <c r="D285" s="17" t="s">
        <v>941</v>
      </c>
      <c r="H285" s="241"/>
    </row>
    <row r="286" spans="1:9" ht="60">
      <c r="D286" s="17" t="s">
        <v>930</v>
      </c>
      <c r="H286" s="241"/>
    </row>
    <row r="287" spans="1:9">
      <c r="D287" s="17" t="s">
        <v>942</v>
      </c>
      <c r="H287" s="241"/>
    </row>
    <row r="288" spans="1:9" ht="60">
      <c r="D288" s="13" t="s">
        <v>943</v>
      </c>
      <c r="H288" s="241"/>
    </row>
    <row r="289" spans="1:9">
      <c r="D289" s="216"/>
      <c r="H289" s="241"/>
    </row>
    <row r="290" spans="1:9">
      <c r="A290" s="196" t="s">
        <v>944</v>
      </c>
      <c r="D290" s="18" t="s">
        <v>945</v>
      </c>
      <c r="F290" s="196" t="s">
        <v>248</v>
      </c>
      <c r="G290" s="196">
        <v>2</v>
      </c>
      <c r="H290" s="241"/>
      <c r="I290" s="198">
        <f>G290*H290</f>
        <v>0</v>
      </c>
    </row>
    <row r="291" spans="1:9">
      <c r="D291" s="17" t="s">
        <v>928</v>
      </c>
      <c r="H291" s="241"/>
    </row>
    <row r="292" spans="1:9" ht="50.25" customHeight="1">
      <c r="D292" s="17" t="s">
        <v>946</v>
      </c>
      <c r="H292" s="241"/>
    </row>
    <row r="293" spans="1:9">
      <c r="D293" s="17" t="s">
        <v>941</v>
      </c>
      <c r="H293" s="241"/>
    </row>
    <row r="294" spans="1:9" ht="60">
      <c r="D294" s="17" t="s">
        <v>930</v>
      </c>
      <c r="H294" s="241"/>
    </row>
    <row r="295" spans="1:9">
      <c r="D295" s="17" t="s">
        <v>947</v>
      </c>
      <c r="H295" s="241"/>
    </row>
    <row r="296" spans="1:9" ht="60">
      <c r="D296" s="13" t="s">
        <v>948</v>
      </c>
      <c r="H296" s="241"/>
    </row>
    <row r="297" spans="1:9">
      <c r="D297" s="216"/>
      <c r="H297" s="241"/>
    </row>
    <row r="298" spans="1:9">
      <c r="A298" s="196" t="s">
        <v>949</v>
      </c>
      <c r="D298" s="17" t="s">
        <v>950</v>
      </c>
      <c r="F298" s="196" t="s">
        <v>248</v>
      </c>
      <c r="G298" s="196">
        <v>2</v>
      </c>
      <c r="H298" s="241"/>
      <c r="I298" s="198">
        <f t="shared" ref="I298:I300" si="0">G298*H298</f>
        <v>0</v>
      </c>
    </row>
    <row r="299" spans="1:9">
      <c r="A299" s="196" t="s">
        <v>951</v>
      </c>
      <c r="D299" s="17" t="s">
        <v>952</v>
      </c>
      <c r="F299" s="196" t="s">
        <v>248</v>
      </c>
      <c r="G299" s="196">
        <v>1</v>
      </c>
      <c r="H299" s="241"/>
      <c r="I299" s="198">
        <f t="shared" si="0"/>
        <v>0</v>
      </c>
    </row>
    <row r="300" spans="1:9" ht="30">
      <c r="A300" s="196" t="s">
        <v>953</v>
      </c>
      <c r="D300" s="17" t="s">
        <v>954</v>
      </c>
      <c r="F300" s="196" t="s">
        <v>248</v>
      </c>
      <c r="G300" s="196">
        <v>50</v>
      </c>
      <c r="H300" s="241"/>
      <c r="I300" s="198">
        <f t="shared" si="0"/>
        <v>0</v>
      </c>
    </row>
    <row r="301" spans="1:9">
      <c r="D301" s="17"/>
      <c r="H301" s="241"/>
    </row>
    <row r="302" spans="1:9">
      <c r="A302" s="196" t="s">
        <v>955</v>
      </c>
      <c r="D302" s="17" t="s">
        <v>956</v>
      </c>
      <c r="F302" s="196" t="s">
        <v>248</v>
      </c>
      <c r="G302" s="196">
        <v>2</v>
      </c>
      <c r="H302" s="241"/>
      <c r="I302" s="198">
        <f>G302*H302</f>
        <v>0</v>
      </c>
    </row>
    <row r="303" spans="1:9">
      <c r="D303" s="17"/>
      <c r="E303" s="313"/>
      <c r="F303" s="313"/>
      <c r="G303" s="313"/>
      <c r="H303" s="524"/>
      <c r="I303" s="525"/>
    </row>
    <row r="304" spans="1:9" ht="39.75" customHeight="1">
      <c r="D304" s="17" t="s">
        <v>1450</v>
      </c>
      <c r="E304" s="313"/>
      <c r="F304" s="313"/>
      <c r="G304" s="313"/>
      <c r="H304" s="524"/>
      <c r="I304" s="525"/>
    </row>
    <row r="305" spans="1:9">
      <c r="A305" s="196" t="s">
        <v>957</v>
      </c>
      <c r="D305" s="526" t="s">
        <v>958</v>
      </c>
      <c r="E305" s="313"/>
      <c r="F305" s="313" t="s">
        <v>248</v>
      </c>
      <c r="G305" s="313">
        <v>2</v>
      </c>
      <c r="H305" s="524"/>
      <c r="I305" s="525">
        <f t="shared" ref="I305:I316" si="1">G305*H305</f>
        <v>0</v>
      </c>
    </row>
    <row r="306" spans="1:9">
      <c r="A306" s="196" t="s">
        <v>959</v>
      </c>
      <c r="D306" s="526" t="s">
        <v>960</v>
      </c>
      <c r="E306" s="313"/>
      <c r="F306" s="313" t="s">
        <v>248</v>
      </c>
      <c r="G306" s="313">
        <v>2</v>
      </c>
      <c r="H306" s="524"/>
      <c r="I306" s="525">
        <f t="shared" si="1"/>
        <v>0</v>
      </c>
    </row>
    <row r="307" spans="1:9">
      <c r="A307" s="196" t="s">
        <v>961</v>
      </c>
      <c r="D307" s="526" t="s">
        <v>962</v>
      </c>
      <c r="E307" s="313"/>
      <c r="F307" s="313" t="s">
        <v>248</v>
      </c>
      <c r="G307" s="313">
        <v>2</v>
      </c>
      <c r="H307" s="524"/>
      <c r="I307" s="525">
        <f t="shared" si="1"/>
        <v>0</v>
      </c>
    </row>
    <row r="308" spans="1:9">
      <c r="A308" s="196" t="s">
        <v>963</v>
      </c>
      <c r="D308" s="526" t="s">
        <v>964</v>
      </c>
      <c r="E308" s="313"/>
      <c r="F308" s="313" t="s">
        <v>248</v>
      </c>
      <c r="G308" s="313">
        <v>2</v>
      </c>
      <c r="H308" s="524"/>
      <c r="I308" s="525">
        <f t="shared" si="1"/>
        <v>0</v>
      </c>
    </row>
    <row r="309" spans="1:9">
      <c r="A309" s="196" t="s">
        <v>965</v>
      </c>
      <c r="D309" s="526" t="s">
        <v>966</v>
      </c>
      <c r="E309" s="313"/>
      <c r="F309" s="313" t="s">
        <v>248</v>
      </c>
      <c r="G309" s="313">
        <v>2</v>
      </c>
      <c r="H309" s="524"/>
      <c r="I309" s="525">
        <f t="shared" si="1"/>
        <v>0</v>
      </c>
    </row>
    <row r="310" spans="1:9">
      <c r="A310" s="196" t="s">
        <v>967</v>
      </c>
      <c r="D310" s="526" t="s">
        <v>968</v>
      </c>
      <c r="E310" s="313"/>
      <c r="F310" s="313" t="s">
        <v>248</v>
      </c>
      <c r="G310" s="313">
        <v>2</v>
      </c>
      <c r="H310" s="524"/>
      <c r="I310" s="525">
        <f t="shared" si="1"/>
        <v>0</v>
      </c>
    </row>
    <row r="311" spans="1:9">
      <c r="A311" s="196" t="s">
        <v>969</v>
      </c>
      <c r="D311" s="526" t="s">
        <v>970</v>
      </c>
      <c r="E311" s="313"/>
      <c r="F311" s="313" t="s">
        <v>248</v>
      </c>
      <c r="G311" s="313">
        <v>2</v>
      </c>
      <c r="H311" s="524"/>
      <c r="I311" s="525">
        <f t="shared" si="1"/>
        <v>0</v>
      </c>
    </row>
    <row r="312" spans="1:9">
      <c r="A312" s="196" t="s">
        <v>971</v>
      </c>
      <c r="D312" s="526" t="s">
        <v>972</v>
      </c>
      <c r="E312" s="313"/>
      <c r="F312" s="313" t="s">
        <v>248</v>
      </c>
      <c r="G312" s="313">
        <v>2</v>
      </c>
      <c r="H312" s="524"/>
      <c r="I312" s="525">
        <f t="shared" si="1"/>
        <v>0</v>
      </c>
    </row>
    <row r="313" spans="1:9">
      <c r="A313" s="196" t="s">
        <v>973</v>
      </c>
      <c r="D313" s="526" t="s">
        <v>974</v>
      </c>
      <c r="E313" s="313"/>
      <c r="F313" s="313" t="s">
        <v>248</v>
      </c>
      <c r="G313" s="313">
        <v>2</v>
      </c>
      <c r="H313" s="524"/>
      <c r="I313" s="525">
        <f t="shared" si="1"/>
        <v>0</v>
      </c>
    </row>
    <row r="314" spans="1:9">
      <c r="A314" s="196" t="s">
        <v>975</v>
      </c>
      <c r="D314" s="526" t="s">
        <v>976</v>
      </c>
      <c r="E314" s="313"/>
      <c r="F314" s="313" t="s">
        <v>248</v>
      </c>
      <c r="G314" s="313">
        <v>2</v>
      </c>
      <c r="H314" s="524"/>
      <c r="I314" s="525">
        <f t="shared" si="1"/>
        <v>0</v>
      </c>
    </row>
    <row r="315" spans="1:9">
      <c r="A315" s="196" t="s">
        <v>977</v>
      </c>
      <c r="D315" s="526" t="s">
        <v>978</v>
      </c>
      <c r="E315" s="313"/>
      <c r="F315" s="313" t="s">
        <v>248</v>
      </c>
      <c r="G315" s="313">
        <v>2</v>
      </c>
      <c r="H315" s="524"/>
      <c r="I315" s="525">
        <f t="shared" si="1"/>
        <v>0</v>
      </c>
    </row>
    <row r="316" spans="1:9" ht="15.75" thickBot="1">
      <c r="A316" s="196" t="s">
        <v>979</v>
      </c>
      <c r="B316" s="220"/>
      <c r="C316" s="221"/>
      <c r="D316" s="527" t="s">
        <v>980</v>
      </c>
      <c r="E316" s="528"/>
      <c r="F316" s="528" t="s">
        <v>248</v>
      </c>
      <c r="G316" s="528">
        <v>1</v>
      </c>
      <c r="H316" s="524"/>
      <c r="I316" s="525">
        <f t="shared" si="1"/>
        <v>0</v>
      </c>
    </row>
    <row r="317" spans="1:9">
      <c r="A317" s="196" t="s">
        <v>207</v>
      </c>
      <c r="B317" s="196" t="s">
        <v>981</v>
      </c>
      <c r="C317" s="215" t="s">
        <v>982</v>
      </c>
      <c r="D317" s="110"/>
      <c r="E317" s="313"/>
      <c r="F317" s="313"/>
      <c r="G317" s="313"/>
      <c r="H317" s="524"/>
      <c r="I317" s="525"/>
    </row>
    <row r="318" spans="1:9">
      <c r="A318" s="196" t="s">
        <v>983</v>
      </c>
      <c r="D318" s="17" t="s">
        <v>984</v>
      </c>
      <c r="E318" s="313"/>
      <c r="F318" s="313" t="s">
        <v>248</v>
      </c>
      <c r="G318" s="313">
        <v>1</v>
      </c>
      <c r="H318" s="524"/>
      <c r="I318" s="525">
        <f t="shared" ref="I318:I337" si="2">G318*H318</f>
        <v>0</v>
      </c>
    </row>
    <row r="319" spans="1:9">
      <c r="A319" s="230" t="s">
        <v>985</v>
      </c>
      <c r="D319" s="17" t="s">
        <v>986</v>
      </c>
      <c r="E319" s="313"/>
      <c r="F319" s="313" t="s">
        <v>248</v>
      </c>
      <c r="G319" s="313">
        <v>10</v>
      </c>
      <c r="H319" s="524"/>
      <c r="I319" s="525">
        <f t="shared" si="2"/>
        <v>0</v>
      </c>
    </row>
    <row r="320" spans="1:9">
      <c r="A320" s="196" t="s">
        <v>987</v>
      </c>
      <c r="D320" s="17" t="s">
        <v>988</v>
      </c>
      <c r="E320" s="313"/>
      <c r="F320" s="313" t="s">
        <v>248</v>
      </c>
      <c r="G320" s="313">
        <v>4</v>
      </c>
      <c r="H320" s="524"/>
      <c r="I320" s="525">
        <f t="shared" si="2"/>
        <v>0</v>
      </c>
    </row>
    <row r="321" spans="1:9">
      <c r="A321" s="196" t="s">
        <v>989</v>
      </c>
      <c r="D321" s="17" t="s">
        <v>990</v>
      </c>
      <c r="E321" s="313"/>
      <c r="F321" s="313" t="s">
        <v>248</v>
      </c>
      <c r="G321" s="313">
        <v>12</v>
      </c>
      <c r="H321" s="524"/>
      <c r="I321" s="525">
        <f t="shared" si="2"/>
        <v>0</v>
      </c>
    </row>
    <row r="322" spans="1:9">
      <c r="A322" s="196" t="s">
        <v>991</v>
      </c>
      <c r="D322" s="17" t="s">
        <v>992</v>
      </c>
      <c r="E322" s="313"/>
      <c r="F322" s="313" t="s">
        <v>248</v>
      </c>
      <c r="G322" s="313">
        <v>12</v>
      </c>
      <c r="H322" s="524"/>
      <c r="I322" s="525">
        <f t="shared" si="2"/>
        <v>0</v>
      </c>
    </row>
    <row r="323" spans="1:9">
      <c r="A323" s="196" t="s">
        <v>993</v>
      </c>
      <c r="D323" s="17" t="s">
        <v>994</v>
      </c>
      <c r="E323" s="313"/>
      <c r="F323" s="313" t="s">
        <v>248</v>
      </c>
      <c r="G323" s="313">
        <v>15</v>
      </c>
      <c r="H323" s="524"/>
      <c r="I323" s="525">
        <f t="shared" si="2"/>
        <v>0</v>
      </c>
    </row>
    <row r="324" spans="1:9">
      <c r="A324" s="196" t="s">
        <v>995</v>
      </c>
      <c r="D324" s="17" t="s">
        <v>996</v>
      </c>
      <c r="E324" s="313"/>
      <c r="F324" s="313" t="s">
        <v>248</v>
      </c>
      <c r="G324" s="313">
        <v>12</v>
      </c>
      <c r="H324" s="524"/>
      <c r="I324" s="525">
        <f t="shared" si="2"/>
        <v>0</v>
      </c>
    </row>
    <row r="325" spans="1:9">
      <c r="A325" s="196" t="s">
        <v>997</v>
      </c>
      <c r="D325" s="17" t="s">
        <v>998</v>
      </c>
      <c r="E325" s="313"/>
      <c r="F325" s="313" t="s">
        <v>248</v>
      </c>
      <c r="G325" s="313">
        <v>3</v>
      </c>
      <c r="H325" s="524"/>
      <c r="I325" s="525">
        <f t="shared" si="2"/>
        <v>0</v>
      </c>
    </row>
    <row r="326" spans="1:9">
      <c r="A326" s="196" t="s">
        <v>999</v>
      </c>
      <c r="D326" s="17" t="s">
        <v>1000</v>
      </c>
      <c r="E326" s="313"/>
      <c r="F326" s="313" t="s">
        <v>248</v>
      </c>
      <c r="G326" s="313">
        <v>12</v>
      </c>
      <c r="H326" s="524"/>
      <c r="I326" s="525">
        <f t="shared" si="2"/>
        <v>0</v>
      </c>
    </row>
    <row r="327" spans="1:9">
      <c r="A327" s="196" t="s">
        <v>1001</v>
      </c>
      <c r="D327" s="17" t="s">
        <v>1002</v>
      </c>
      <c r="E327" s="313"/>
      <c r="F327" s="313" t="s">
        <v>248</v>
      </c>
      <c r="G327" s="313">
        <v>12</v>
      </c>
      <c r="H327" s="524"/>
      <c r="I327" s="525">
        <f t="shared" si="2"/>
        <v>0</v>
      </c>
    </row>
    <row r="328" spans="1:9">
      <c r="A328" s="196" t="s">
        <v>1003</v>
      </c>
      <c r="D328" s="17" t="s">
        <v>1004</v>
      </c>
      <c r="E328" s="313"/>
      <c r="F328" s="313" t="s">
        <v>248</v>
      </c>
      <c r="G328" s="313">
        <v>12</v>
      </c>
      <c r="H328" s="524"/>
      <c r="I328" s="525">
        <f t="shared" si="2"/>
        <v>0</v>
      </c>
    </row>
    <row r="329" spans="1:9">
      <c r="A329" s="196" t="s">
        <v>1005</v>
      </c>
      <c r="D329" s="17" t="s">
        <v>1006</v>
      </c>
      <c r="E329" s="313"/>
      <c r="F329" s="313" t="s">
        <v>248</v>
      </c>
      <c r="G329" s="313">
        <v>12</v>
      </c>
      <c r="H329" s="524"/>
      <c r="I329" s="525">
        <f t="shared" si="2"/>
        <v>0</v>
      </c>
    </row>
    <row r="330" spans="1:9">
      <c r="A330" s="196" t="s">
        <v>1007</v>
      </c>
      <c r="D330" s="17" t="s">
        <v>1008</v>
      </c>
      <c r="E330" s="313"/>
      <c r="F330" s="313" t="s">
        <v>248</v>
      </c>
      <c r="G330" s="313">
        <v>20</v>
      </c>
      <c r="H330" s="524"/>
      <c r="I330" s="525">
        <f t="shared" si="2"/>
        <v>0</v>
      </c>
    </row>
    <row r="331" spans="1:9">
      <c r="A331" s="196" t="s">
        <v>1009</v>
      </c>
      <c r="D331" s="17" t="s">
        <v>1010</v>
      </c>
      <c r="E331" s="313"/>
      <c r="F331" s="313" t="s">
        <v>248</v>
      </c>
      <c r="G331" s="313">
        <v>4</v>
      </c>
      <c r="H331" s="524"/>
      <c r="I331" s="525">
        <f t="shared" si="2"/>
        <v>0</v>
      </c>
    </row>
    <row r="332" spans="1:9">
      <c r="A332" s="196" t="s">
        <v>1011</v>
      </c>
      <c r="D332" s="17" t="s">
        <v>1012</v>
      </c>
      <c r="E332" s="313"/>
      <c r="F332" s="313" t="s">
        <v>248</v>
      </c>
      <c r="G332" s="313">
        <v>4</v>
      </c>
      <c r="H332" s="524"/>
      <c r="I332" s="525">
        <f t="shared" si="2"/>
        <v>0</v>
      </c>
    </row>
    <row r="333" spans="1:9">
      <c r="A333" s="196" t="s">
        <v>1013</v>
      </c>
      <c r="D333" s="17" t="s">
        <v>1014</v>
      </c>
      <c r="E333" s="313"/>
      <c r="F333" s="313" t="s">
        <v>248</v>
      </c>
      <c r="G333" s="313">
        <v>4</v>
      </c>
      <c r="H333" s="524"/>
      <c r="I333" s="525">
        <f t="shared" si="2"/>
        <v>0</v>
      </c>
    </row>
    <row r="334" spans="1:9">
      <c r="A334" s="196" t="s">
        <v>1015</v>
      </c>
      <c r="D334" s="17" t="s">
        <v>1016</v>
      </c>
      <c r="E334" s="313"/>
      <c r="F334" s="313" t="s">
        <v>248</v>
      </c>
      <c r="G334" s="313">
        <v>4</v>
      </c>
      <c r="H334" s="524"/>
      <c r="I334" s="525">
        <f t="shared" si="2"/>
        <v>0</v>
      </c>
    </row>
    <row r="335" spans="1:9">
      <c r="A335" s="196" t="s">
        <v>1017</v>
      </c>
      <c r="D335" s="17" t="s">
        <v>1018</v>
      </c>
      <c r="E335" s="313"/>
      <c r="F335" s="313" t="s">
        <v>248</v>
      </c>
      <c r="G335" s="313">
        <v>3</v>
      </c>
      <c r="H335" s="524"/>
      <c r="I335" s="525">
        <f t="shared" si="2"/>
        <v>0</v>
      </c>
    </row>
    <row r="336" spans="1:9">
      <c r="A336" s="196" t="s">
        <v>1019</v>
      </c>
      <c r="D336" s="17" t="s">
        <v>1020</v>
      </c>
      <c r="E336" s="313"/>
      <c r="F336" s="313" t="s">
        <v>248</v>
      </c>
      <c r="G336" s="313">
        <v>60</v>
      </c>
      <c r="H336" s="524"/>
      <c r="I336" s="525">
        <f t="shared" si="2"/>
        <v>0</v>
      </c>
    </row>
    <row r="337" spans="1:9" ht="15.75" thickBot="1">
      <c r="A337" s="196" t="s">
        <v>1021</v>
      </c>
      <c r="B337" s="220"/>
      <c r="C337" s="221"/>
      <c r="D337" s="20" t="s">
        <v>1022</v>
      </c>
      <c r="E337" s="528"/>
      <c r="F337" s="528" t="s">
        <v>248</v>
      </c>
      <c r="G337" s="528">
        <v>60</v>
      </c>
      <c r="H337" s="524"/>
      <c r="I337" s="525">
        <f t="shared" si="2"/>
        <v>0</v>
      </c>
    </row>
    <row r="338" spans="1:9">
      <c r="A338" s="196" t="s">
        <v>1023</v>
      </c>
      <c r="B338" s="196" t="s">
        <v>1024</v>
      </c>
      <c r="C338" s="215" t="s">
        <v>1025</v>
      </c>
      <c r="D338" s="110"/>
      <c r="E338" s="313"/>
      <c r="F338" s="313"/>
      <c r="G338" s="313"/>
      <c r="H338" s="524"/>
      <c r="I338" s="525"/>
    </row>
    <row r="339" spans="1:9">
      <c r="A339" s="196" t="s">
        <v>1026</v>
      </c>
      <c r="D339" s="17" t="s">
        <v>1027</v>
      </c>
      <c r="E339" s="313"/>
      <c r="F339" s="313" t="s">
        <v>248</v>
      </c>
      <c r="G339" s="313">
        <v>6</v>
      </c>
      <c r="H339" s="524"/>
      <c r="I339" s="525">
        <f t="shared" ref="I339:I348" si="3">G339*H339</f>
        <v>0</v>
      </c>
    </row>
    <row r="340" spans="1:9">
      <c r="A340" s="196" t="s">
        <v>1028</v>
      </c>
      <c r="D340" s="17" t="s">
        <v>1029</v>
      </c>
      <c r="E340" s="313"/>
      <c r="F340" s="313" t="s">
        <v>248</v>
      </c>
      <c r="G340" s="313">
        <v>1</v>
      </c>
      <c r="H340" s="524"/>
      <c r="I340" s="525">
        <f t="shared" si="3"/>
        <v>0</v>
      </c>
    </row>
    <row r="341" spans="1:9">
      <c r="A341" s="196" t="s">
        <v>1030</v>
      </c>
      <c r="D341" s="17" t="s">
        <v>1031</v>
      </c>
      <c r="E341" s="313"/>
      <c r="F341" s="313" t="s">
        <v>248</v>
      </c>
      <c r="G341" s="313">
        <v>1</v>
      </c>
      <c r="H341" s="524"/>
      <c r="I341" s="525">
        <f t="shared" si="3"/>
        <v>0</v>
      </c>
    </row>
    <row r="342" spans="1:9">
      <c r="A342" s="196" t="s">
        <v>1032</v>
      </c>
      <c r="D342" s="17" t="s">
        <v>1033</v>
      </c>
      <c r="E342" s="313"/>
      <c r="F342" s="313" t="s">
        <v>248</v>
      </c>
      <c r="G342" s="313">
        <v>1</v>
      </c>
      <c r="H342" s="524"/>
      <c r="I342" s="525">
        <f t="shared" si="3"/>
        <v>0</v>
      </c>
    </row>
    <row r="343" spans="1:9">
      <c r="A343" s="196" t="s">
        <v>1034</v>
      </c>
      <c r="D343" s="17" t="s">
        <v>1035</v>
      </c>
      <c r="E343" s="313"/>
      <c r="F343" s="313" t="s">
        <v>248</v>
      </c>
      <c r="G343" s="313">
        <v>1</v>
      </c>
      <c r="H343" s="524"/>
      <c r="I343" s="525">
        <f t="shared" si="3"/>
        <v>0</v>
      </c>
    </row>
    <row r="344" spans="1:9">
      <c r="A344" s="196" t="s">
        <v>1036</v>
      </c>
      <c r="D344" s="17" t="s">
        <v>1037</v>
      </c>
      <c r="E344" s="313"/>
      <c r="F344" s="313" t="s">
        <v>248</v>
      </c>
      <c r="G344" s="313">
        <v>1</v>
      </c>
      <c r="H344" s="524"/>
      <c r="I344" s="525">
        <f t="shared" si="3"/>
        <v>0</v>
      </c>
    </row>
    <row r="345" spans="1:9">
      <c r="A345" s="196" t="s">
        <v>1038</v>
      </c>
      <c r="D345" s="17" t="s">
        <v>1039</v>
      </c>
      <c r="E345" s="313"/>
      <c r="F345" s="313" t="s">
        <v>248</v>
      </c>
      <c r="G345" s="313">
        <v>1</v>
      </c>
      <c r="H345" s="524"/>
      <c r="I345" s="525">
        <f t="shared" si="3"/>
        <v>0</v>
      </c>
    </row>
    <row r="346" spans="1:9">
      <c r="A346" s="196" t="s">
        <v>1040</v>
      </c>
      <c r="D346" s="17" t="s">
        <v>1041</v>
      </c>
      <c r="E346" s="313"/>
      <c r="F346" s="313" t="s">
        <v>248</v>
      </c>
      <c r="G346" s="313">
        <v>5</v>
      </c>
      <c r="H346" s="524"/>
      <c r="I346" s="525">
        <f t="shared" si="3"/>
        <v>0</v>
      </c>
    </row>
    <row r="347" spans="1:9">
      <c r="A347" s="196" t="s">
        <v>1042</v>
      </c>
      <c r="D347" s="17" t="s">
        <v>1043</v>
      </c>
      <c r="E347" s="313"/>
      <c r="F347" s="313" t="s">
        <v>248</v>
      </c>
      <c r="G347" s="313">
        <v>4</v>
      </c>
      <c r="H347" s="524"/>
      <c r="I347" s="525">
        <f t="shared" si="3"/>
        <v>0</v>
      </c>
    </row>
    <row r="348" spans="1:9" ht="15.75" thickBot="1">
      <c r="A348" s="196" t="s">
        <v>1044</v>
      </c>
      <c r="B348" s="220"/>
      <c r="C348" s="221"/>
      <c r="D348" s="20" t="s">
        <v>1045</v>
      </c>
      <c r="E348" s="528"/>
      <c r="F348" s="528" t="s">
        <v>248</v>
      </c>
      <c r="G348" s="528">
        <v>5</v>
      </c>
      <c r="H348" s="524"/>
      <c r="I348" s="525">
        <f t="shared" si="3"/>
        <v>0</v>
      </c>
    </row>
    <row r="349" spans="1:9">
      <c r="A349" s="196" t="s">
        <v>208</v>
      </c>
      <c r="B349" s="196" t="s">
        <v>1046</v>
      </c>
      <c r="C349" s="215" t="s">
        <v>1047</v>
      </c>
      <c r="H349" s="241"/>
    </row>
    <row r="350" spans="1:9">
      <c r="A350" s="196" t="s">
        <v>1048</v>
      </c>
      <c r="D350" s="17" t="s">
        <v>1049</v>
      </c>
      <c r="F350" s="196" t="s">
        <v>248</v>
      </c>
      <c r="G350" s="196">
        <v>30</v>
      </c>
      <c r="H350" s="241"/>
      <c r="I350" s="198">
        <f t="shared" ref="I350:I369" si="4">G350*H350</f>
        <v>0</v>
      </c>
    </row>
    <row r="351" spans="1:9">
      <c r="A351" s="196" t="s">
        <v>1050</v>
      </c>
      <c r="D351" s="17" t="s">
        <v>1051</v>
      </c>
      <c r="F351" s="196" t="s">
        <v>248</v>
      </c>
      <c r="G351" s="196">
        <v>2</v>
      </c>
      <c r="H351" s="241"/>
      <c r="I351" s="198">
        <f t="shared" si="4"/>
        <v>0</v>
      </c>
    </row>
    <row r="352" spans="1:9">
      <c r="A352" s="196" t="s">
        <v>1052</v>
      </c>
      <c r="D352" s="17" t="s">
        <v>1053</v>
      </c>
      <c r="F352" s="196" t="s">
        <v>248</v>
      </c>
      <c r="G352" s="196">
        <v>30</v>
      </c>
      <c r="H352" s="241"/>
      <c r="I352" s="198">
        <f t="shared" si="4"/>
        <v>0</v>
      </c>
    </row>
    <row r="353" spans="1:9">
      <c r="A353" s="196" t="s">
        <v>1054</v>
      </c>
      <c r="D353" s="17" t="s">
        <v>1055</v>
      </c>
      <c r="F353" s="196" t="s">
        <v>248</v>
      </c>
      <c r="G353" s="196">
        <v>1</v>
      </c>
      <c r="H353" s="241"/>
      <c r="I353" s="198">
        <f t="shared" si="4"/>
        <v>0</v>
      </c>
    </row>
    <row r="354" spans="1:9">
      <c r="A354" s="196" t="s">
        <v>1056</v>
      </c>
      <c r="D354" s="17" t="s">
        <v>1057</v>
      </c>
      <c r="F354" s="196" t="s">
        <v>248</v>
      </c>
      <c r="G354" s="196">
        <v>15</v>
      </c>
      <c r="H354" s="241"/>
      <c r="I354" s="198">
        <f t="shared" si="4"/>
        <v>0</v>
      </c>
    </row>
    <row r="355" spans="1:9">
      <c r="A355" s="196" t="s">
        <v>1058</v>
      </c>
      <c r="D355" s="17" t="s">
        <v>1059</v>
      </c>
      <c r="F355" s="196" t="s">
        <v>248</v>
      </c>
      <c r="G355" s="196">
        <v>15</v>
      </c>
      <c r="H355" s="241"/>
      <c r="I355" s="198">
        <f t="shared" si="4"/>
        <v>0</v>
      </c>
    </row>
    <row r="356" spans="1:9">
      <c r="A356" s="196" t="s">
        <v>1060</v>
      </c>
      <c r="D356" s="17" t="s">
        <v>1061</v>
      </c>
      <c r="F356" s="196" t="s">
        <v>248</v>
      </c>
      <c r="G356" s="196">
        <v>24</v>
      </c>
      <c r="H356" s="241"/>
      <c r="I356" s="198">
        <f t="shared" si="4"/>
        <v>0</v>
      </c>
    </row>
    <row r="357" spans="1:9">
      <c r="A357" s="196" t="s">
        <v>1062</v>
      </c>
      <c r="D357" s="17" t="s">
        <v>1063</v>
      </c>
      <c r="F357" s="196" t="s">
        <v>248</v>
      </c>
      <c r="G357" s="196">
        <v>24</v>
      </c>
      <c r="H357" s="241"/>
      <c r="I357" s="198">
        <f t="shared" si="4"/>
        <v>0</v>
      </c>
    </row>
    <row r="358" spans="1:9">
      <c r="A358" s="196" t="s">
        <v>1064</v>
      </c>
      <c r="D358" s="17" t="s">
        <v>1065</v>
      </c>
      <c r="F358" s="196" t="s">
        <v>248</v>
      </c>
      <c r="G358" s="196">
        <v>24</v>
      </c>
      <c r="H358" s="241"/>
      <c r="I358" s="198">
        <f t="shared" si="4"/>
        <v>0</v>
      </c>
    </row>
    <row r="359" spans="1:9">
      <c r="A359" s="196" t="s">
        <v>1066</v>
      </c>
      <c r="D359" s="17" t="s">
        <v>1067</v>
      </c>
      <c r="F359" s="196" t="s">
        <v>248</v>
      </c>
      <c r="G359" s="196">
        <v>10</v>
      </c>
      <c r="H359" s="241"/>
      <c r="I359" s="198">
        <f t="shared" si="4"/>
        <v>0</v>
      </c>
    </row>
    <row r="360" spans="1:9">
      <c r="A360" s="196" t="s">
        <v>1068</v>
      </c>
      <c r="D360" s="17" t="s">
        <v>1069</v>
      </c>
      <c r="F360" s="196" t="s">
        <v>248</v>
      </c>
      <c r="G360" s="196">
        <v>2</v>
      </c>
      <c r="H360" s="241"/>
      <c r="I360" s="198">
        <f t="shared" si="4"/>
        <v>0</v>
      </c>
    </row>
    <row r="361" spans="1:9">
      <c r="A361" s="196" t="s">
        <v>1070</v>
      </c>
      <c r="D361" s="17" t="s">
        <v>1071</v>
      </c>
      <c r="F361" s="196" t="s">
        <v>248</v>
      </c>
      <c r="G361" s="196">
        <v>3</v>
      </c>
      <c r="H361" s="241"/>
      <c r="I361" s="198">
        <f t="shared" si="4"/>
        <v>0</v>
      </c>
    </row>
    <row r="362" spans="1:9">
      <c r="A362" s="196" t="s">
        <v>1072</v>
      </c>
      <c r="D362" s="17" t="s">
        <v>1073</v>
      </c>
      <c r="F362" s="196" t="s">
        <v>248</v>
      </c>
      <c r="G362" s="196">
        <v>24</v>
      </c>
      <c r="H362" s="241"/>
      <c r="I362" s="198">
        <f t="shared" si="4"/>
        <v>0</v>
      </c>
    </row>
    <row r="363" spans="1:9">
      <c r="A363" s="196" t="s">
        <v>1074</v>
      </c>
      <c r="D363" s="17" t="s">
        <v>1075</v>
      </c>
      <c r="F363" s="196" t="s">
        <v>248</v>
      </c>
      <c r="G363" s="196">
        <v>24</v>
      </c>
      <c r="H363" s="241"/>
      <c r="I363" s="198">
        <f t="shared" si="4"/>
        <v>0</v>
      </c>
    </row>
    <row r="364" spans="1:9">
      <c r="A364" s="196" t="s">
        <v>1076</v>
      </c>
      <c r="D364" s="17" t="s">
        <v>1077</v>
      </c>
      <c r="F364" s="196" t="s">
        <v>248</v>
      </c>
      <c r="G364" s="196">
        <v>30</v>
      </c>
      <c r="H364" s="241"/>
      <c r="I364" s="198">
        <f t="shared" si="4"/>
        <v>0</v>
      </c>
    </row>
    <row r="365" spans="1:9">
      <c r="A365" s="196" t="s">
        <v>1078</v>
      </c>
      <c r="D365" s="17" t="s">
        <v>1079</v>
      </c>
      <c r="F365" s="196" t="s">
        <v>248</v>
      </c>
      <c r="G365" s="196">
        <v>30</v>
      </c>
      <c r="H365" s="241"/>
      <c r="I365" s="198">
        <f t="shared" si="4"/>
        <v>0</v>
      </c>
    </row>
    <row r="366" spans="1:9">
      <c r="A366" s="196" t="s">
        <v>1080</v>
      </c>
      <c r="D366" s="17" t="s">
        <v>1081</v>
      </c>
      <c r="F366" s="196" t="s">
        <v>248</v>
      </c>
      <c r="G366" s="196">
        <v>12</v>
      </c>
      <c r="H366" s="241"/>
      <c r="I366" s="198">
        <f t="shared" si="4"/>
        <v>0</v>
      </c>
    </row>
    <row r="367" spans="1:9">
      <c r="A367" s="196" t="s">
        <v>1082</v>
      </c>
      <c r="D367" s="17" t="s">
        <v>1083</v>
      </c>
      <c r="F367" s="196" t="s">
        <v>248</v>
      </c>
      <c r="G367" s="196">
        <v>12</v>
      </c>
      <c r="H367" s="241"/>
      <c r="I367" s="198">
        <f t="shared" si="4"/>
        <v>0</v>
      </c>
    </row>
    <row r="368" spans="1:9">
      <c r="A368" s="196" t="s">
        <v>1084</v>
      </c>
      <c r="D368" s="17" t="s">
        <v>1085</v>
      </c>
      <c r="F368" s="196" t="s">
        <v>248</v>
      </c>
      <c r="G368" s="196">
        <v>24</v>
      </c>
      <c r="H368" s="241"/>
      <c r="I368" s="198">
        <f t="shared" si="4"/>
        <v>0</v>
      </c>
    </row>
    <row r="369" spans="1:9" ht="15.75" thickBot="1">
      <c r="A369" s="196" t="s">
        <v>1086</v>
      </c>
      <c r="B369" s="220"/>
      <c r="C369" s="221"/>
      <c r="D369" s="20" t="s">
        <v>1087</v>
      </c>
      <c r="E369" s="220"/>
      <c r="F369" s="220" t="s">
        <v>248</v>
      </c>
      <c r="G369" s="220">
        <v>24</v>
      </c>
      <c r="H369" s="241"/>
      <c r="I369" s="198">
        <f t="shared" si="4"/>
        <v>0</v>
      </c>
    </row>
    <row r="370" spans="1:9">
      <c r="A370" s="196" t="s">
        <v>210</v>
      </c>
      <c r="B370" s="196" t="s">
        <v>1088</v>
      </c>
      <c r="C370" s="215" t="s">
        <v>1089</v>
      </c>
      <c r="H370" s="241"/>
    </row>
    <row r="371" spans="1:9">
      <c r="A371" s="196" t="s">
        <v>1090</v>
      </c>
      <c r="D371" s="17" t="s">
        <v>1091</v>
      </c>
      <c r="F371" s="196" t="s">
        <v>248</v>
      </c>
      <c r="G371" s="196">
        <v>3</v>
      </c>
      <c r="H371" s="241"/>
      <c r="I371" s="198">
        <f t="shared" ref="I371:I381" si="5">G371*H371</f>
        <v>0</v>
      </c>
    </row>
    <row r="372" spans="1:9">
      <c r="A372" s="196" t="s">
        <v>1092</v>
      </c>
      <c r="D372" s="17" t="s">
        <v>1093</v>
      </c>
      <c r="F372" s="196" t="s">
        <v>248</v>
      </c>
      <c r="G372" s="196">
        <v>3</v>
      </c>
      <c r="H372" s="241"/>
      <c r="I372" s="198">
        <f t="shared" si="5"/>
        <v>0</v>
      </c>
    </row>
    <row r="373" spans="1:9">
      <c r="A373" s="196" t="s">
        <v>1094</v>
      </c>
      <c r="D373" s="17" t="s">
        <v>1095</v>
      </c>
      <c r="F373" s="196" t="s">
        <v>248</v>
      </c>
      <c r="G373" s="196">
        <v>6</v>
      </c>
      <c r="H373" s="241"/>
      <c r="I373" s="198">
        <f t="shared" si="5"/>
        <v>0</v>
      </c>
    </row>
    <row r="374" spans="1:9">
      <c r="A374" s="196" t="s">
        <v>1096</v>
      </c>
      <c r="D374" s="17" t="s">
        <v>1097</v>
      </c>
      <c r="F374" s="196" t="s">
        <v>248</v>
      </c>
      <c r="G374" s="196">
        <v>1</v>
      </c>
      <c r="H374" s="241"/>
      <c r="I374" s="198">
        <f t="shared" si="5"/>
        <v>0</v>
      </c>
    </row>
    <row r="375" spans="1:9">
      <c r="A375" s="196" t="s">
        <v>1098</v>
      </c>
      <c r="D375" s="17" t="s">
        <v>1099</v>
      </c>
      <c r="F375" s="196" t="s">
        <v>248</v>
      </c>
      <c r="G375" s="196">
        <v>1</v>
      </c>
      <c r="H375" s="241"/>
      <c r="I375" s="198">
        <f t="shared" si="5"/>
        <v>0</v>
      </c>
    </row>
    <row r="376" spans="1:9">
      <c r="A376" s="196" t="s">
        <v>1100</v>
      </c>
      <c r="D376" s="17" t="s">
        <v>1101</v>
      </c>
      <c r="F376" s="196" t="s">
        <v>248</v>
      </c>
      <c r="G376" s="196">
        <v>1</v>
      </c>
      <c r="H376" s="241"/>
      <c r="I376" s="198">
        <f t="shared" si="5"/>
        <v>0</v>
      </c>
    </row>
    <row r="377" spans="1:9">
      <c r="A377" s="196" t="s">
        <v>1102</v>
      </c>
      <c r="D377" s="17" t="s">
        <v>1103</v>
      </c>
      <c r="F377" s="196" t="s">
        <v>248</v>
      </c>
      <c r="G377" s="196">
        <v>6</v>
      </c>
      <c r="H377" s="241"/>
      <c r="I377" s="198">
        <f t="shared" si="5"/>
        <v>0</v>
      </c>
    </row>
    <row r="378" spans="1:9">
      <c r="A378" s="196" t="s">
        <v>1104</v>
      </c>
      <c r="D378" s="17" t="s">
        <v>1105</v>
      </c>
      <c r="F378" s="196" t="s">
        <v>248</v>
      </c>
      <c r="G378" s="196">
        <v>6</v>
      </c>
      <c r="H378" s="241"/>
      <c r="I378" s="198">
        <f t="shared" si="5"/>
        <v>0</v>
      </c>
    </row>
    <row r="379" spans="1:9">
      <c r="A379" s="196" t="s">
        <v>1106</v>
      </c>
      <c r="D379" s="17" t="s">
        <v>1107</v>
      </c>
      <c r="F379" s="196" t="s">
        <v>248</v>
      </c>
      <c r="G379" s="196">
        <v>1</v>
      </c>
      <c r="H379" s="241"/>
      <c r="I379" s="198">
        <f t="shared" si="5"/>
        <v>0</v>
      </c>
    </row>
    <row r="380" spans="1:9">
      <c r="A380" s="196" t="s">
        <v>1108</v>
      </c>
      <c r="D380" s="17" t="s">
        <v>1109</v>
      </c>
      <c r="F380" s="196" t="s">
        <v>248</v>
      </c>
      <c r="G380" s="196">
        <v>1</v>
      </c>
      <c r="H380" s="241"/>
      <c r="I380" s="198">
        <f t="shared" si="5"/>
        <v>0</v>
      </c>
    </row>
    <row r="381" spans="1:9" ht="15.75" thickBot="1">
      <c r="A381" s="196" t="s">
        <v>1110</v>
      </c>
      <c r="B381" s="220"/>
      <c r="C381" s="221"/>
      <c r="D381" s="20" t="s">
        <v>1111</v>
      </c>
      <c r="E381" s="220"/>
      <c r="F381" s="220" t="s">
        <v>248</v>
      </c>
      <c r="G381" s="220">
        <v>1</v>
      </c>
      <c r="H381" s="241"/>
      <c r="I381" s="198">
        <f t="shared" si="5"/>
        <v>0</v>
      </c>
    </row>
    <row r="382" spans="1:9">
      <c r="A382" s="196" t="s">
        <v>1112</v>
      </c>
      <c r="B382" s="196" t="s">
        <v>1113</v>
      </c>
      <c r="C382" s="215" t="s">
        <v>1114</v>
      </c>
      <c r="F382" s="231" t="s">
        <v>247</v>
      </c>
      <c r="G382" s="232">
        <v>2</v>
      </c>
      <c r="H382" s="241"/>
      <c r="I382" s="198">
        <f>G382*H382</f>
        <v>0</v>
      </c>
    </row>
    <row r="383" spans="1:9" ht="65.25" customHeight="1">
      <c r="D383" s="17" t="s">
        <v>1521</v>
      </c>
      <c r="E383" s="202"/>
      <c r="H383" s="241"/>
    </row>
    <row r="384" spans="1:9" ht="45">
      <c r="D384" s="17" t="s">
        <v>1115</v>
      </c>
      <c r="E384" s="202"/>
      <c r="H384" s="241"/>
    </row>
    <row r="385" spans="1:9" ht="45.75" thickBot="1">
      <c r="B385" s="220"/>
      <c r="C385" s="221"/>
      <c r="D385" s="20" t="s">
        <v>1116</v>
      </c>
      <c r="E385" s="220"/>
      <c r="F385" s="220"/>
      <c r="H385" s="241"/>
    </row>
    <row r="386" spans="1:9">
      <c r="A386" s="196" t="s">
        <v>211</v>
      </c>
      <c r="B386" s="196" t="s">
        <v>1117</v>
      </c>
      <c r="C386" s="215" t="s">
        <v>1118</v>
      </c>
      <c r="F386" s="196" t="s">
        <v>247</v>
      </c>
      <c r="G386" s="196">
        <v>2</v>
      </c>
      <c r="H386" s="241"/>
      <c r="I386" s="198">
        <f>G386*H386</f>
        <v>0</v>
      </c>
    </row>
    <row r="387" spans="1:9">
      <c r="D387" s="17" t="s">
        <v>1119</v>
      </c>
      <c r="H387" s="241"/>
    </row>
    <row r="388" spans="1:9" ht="60.75" thickBot="1">
      <c r="B388" s="220"/>
      <c r="C388" s="221"/>
      <c r="D388" s="20" t="s">
        <v>1451</v>
      </c>
      <c r="E388" s="222"/>
      <c r="F388" s="220"/>
      <c r="H388" s="241"/>
    </row>
    <row r="389" spans="1:9">
      <c r="A389" s="196" t="s">
        <v>1120</v>
      </c>
      <c r="B389" s="196" t="s">
        <v>1121</v>
      </c>
      <c r="C389" s="215" t="s">
        <v>1122</v>
      </c>
      <c r="F389" s="196" t="s">
        <v>247</v>
      </c>
      <c r="G389" s="196">
        <v>1</v>
      </c>
      <c r="H389" s="241"/>
      <c r="I389" s="198">
        <f>G389*H389</f>
        <v>0</v>
      </c>
    </row>
    <row r="390" spans="1:9">
      <c r="D390" s="17" t="s">
        <v>1123</v>
      </c>
      <c r="E390" s="223"/>
      <c r="H390" s="241"/>
    </row>
    <row r="391" spans="1:9" ht="30">
      <c r="D391" s="17" t="s">
        <v>1124</v>
      </c>
      <c r="E391" s="223"/>
      <c r="H391" s="241"/>
    </row>
    <row r="392" spans="1:9">
      <c r="D392" s="17" t="s">
        <v>1125</v>
      </c>
      <c r="E392" s="223"/>
      <c r="F392" s="202"/>
      <c r="H392" s="241"/>
    </row>
    <row r="393" spans="1:9">
      <c r="D393" s="17" t="s">
        <v>1126</v>
      </c>
      <c r="E393" s="223" t="s">
        <v>1127</v>
      </c>
      <c r="F393" s="202"/>
      <c r="H393" s="241"/>
    </row>
    <row r="394" spans="1:9" ht="15.75" thickBot="1">
      <c r="B394" s="220"/>
      <c r="C394" s="221"/>
      <c r="D394" s="20" t="s">
        <v>1128</v>
      </c>
      <c r="E394" s="225" t="s">
        <v>1129</v>
      </c>
      <c r="F394" s="220"/>
      <c r="H394" s="241"/>
    </row>
    <row r="395" spans="1:9" ht="30">
      <c r="A395" s="196" t="s">
        <v>212</v>
      </c>
      <c r="B395" s="196" t="s">
        <v>1130</v>
      </c>
      <c r="C395" s="215" t="s">
        <v>1131</v>
      </c>
      <c r="F395" s="196" t="s">
        <v>247</v>
      </c>
      <c r="G395" s="196">
        <v>3</v>
      </c>
      <c r="H395" s="241"/>
      <c r="I395" s="198">
        <f t="shared" ref="I395:I401" si="6">G395*H395</f>
        <v>0</v>
      </c>
    </row>
    <row r="396" spans="1:9" ht="30">
      <c r="A396" s="196" t="s">
        <v>213</v>
      </c>
      <c r="B396" s="196" t="s">
        <v>1132</v>
      </c>
      <c r="C396" s="215" t="s">
        <v>1133</v>
      </c>
      <c r="F396" s="196" t="s">
        <v>247</v>
      </c>
      <c r="G396" s="196">
        <v>1</v>
      </c>
      <c r="H396" s="241"/>
      <c r="I396" s="198">
        <f t="shared" si="6"/>
        <v>0</v>
      </c>
    </row>
    <row r="397" spans="1:9" ht="30">
      <c r="A397" s="196" t="s">
        <v>214</v>
      </c>
      <c r="B397" s="196" t="s">
        <v>1134</v>
      </c>
      <c r="C397" s="215" t="s">
        <v>1135</v>
      </c>
      <c r="D397" s="17" t="s">
        <v>1136</v>
      </c>
      <c r="F397" s="196" t="s">
        <v>248</v>
      </c>
      <c r="G397" s="196">
        <v>5</v>
      </c>
      <c r="H397" s="241"/>
      <c r="I397" s="198">
        <f t="shared" si="6"/>
        <v>0</v>
      </c>
    </row>
    <row r="398" spans="1:9">
      <c r="A398" s="196" t="s">
        <v>216</v>
      </c>
      <c r="B398" s="196" t="s">
        <v>1137</v>
      </c>
      <c r="C398" s="215" t="s">
        <v>1138</v>
      </c>
      <c r="D398" s="17" t="s">
        <v>1139</v>
      </c>
      <c r="F398" s="196" t="s">
        <v>248</v>
      </c>
      <c r="G398" s="196">
        <v>3</v>
      </c>
      <c r="H398" s="241"/>
      <c r="I398" s="198">
        <f t="shared" si="6"/>
        <v>0</v>
      </c>
    </row>
    <row r="399" spans="1:9" ht="30">
      <c r="A399" s="196" t="s">
        <v>221</v>
      </c>
      <c r="B399" s="196" t="s">
        <v>1140</v>
      </c>
      <c r="C399" s="215" t="s">
        <v>1141</v>
      </c>
      <c r="D399" s="17" t="s">
        <v>1142</v>
      </c>
      <c r="F399" s="196" t="s">
        <v>247</v>
      </c>
      <c r="G399" s="196">
        <v>2</v>
      </c>
      <c r="H399" s="241"/>
      <c r="I399" s="198">
        <f t="shared" si="6"/>
        <v>0</v>
      </c>
    </row>
    <row r="400" spans="1:9" ht="15.75" thickBot="1">
      <c r="A400" s="196" t="s">
        <v>222</v>
      </c>
      <c r="B400" s="220" t="s">
        <v>1143</v>
      </c>
      <c r="C400" s="221" t="s">
        <v>1144</v>
      </c>
      <c r="D400" s="20" t="s">
        <v>1145</v>
      </c>
      <c r="E400" s="220"/>
      <c r="F400" s="220" t="s">
        <v>248</v>
      </c>
      <c r="G400" s="220">
        <v>1</v>
      </c>
      <c r="H400" s="241"/>
      <c r="I400" s="198">
        <f t="shared" si="6"/>
        <v>0</v>
      </c>
    </row>
    <row r="401" spans="1:9">
      <c r="A401" s="196" t="s">
        <v>223</v>
      </c>
      <c r="B401" s="232" t="s">
        <v>1146</v>
      </c>
      <c r="C401" s="233" t="s">
        <v>1147</v>
      </c>
      <c r="F401" s="232" t="s">
        <v>247</v>
      </c>
      <c r="G401" s="232">
        <v>1</v>
      </c>
      <c r="H401" s="241"/>
      <c r="I401" s="198">
        <f t="shared" si="6"/>
        <v>0</v>
      </c>
    </row>
    <row r="402" spans="1:9" ht="93" customHeight="1">
      <c r="D402" s="17" t="s">
        <v>1148</v>
      </c>
      <c r="H402" s="241"/>
    </row>
    <row r="403" spans="1:9" ht="366" customHeight="1" thickBot="1">
      <c r="B403" s="220"/>
      <c r="C403" s="221"/>
      <c r="D403" s="234" t="s">
        <v>1149</v>
      </c>
      <c r="E403" s="220"/>
      <c r="F403" s="220"/>
      <c r="H403" s="241"/>
    </row>
    <row r="404" spans="1:9">
      <c r="A404" s="196" t="s">
        <v>1150</v>
      </c>
      <c r="B404" s="232" t="s">
        <v>1151</v>
      </c>
      <c r="C404" s="233" t="s">
        <v>1152</v>
      </c>
      <c r="D404" s="216"/>
      <c r="F404" s="232" t="s">
        <v>247</v>
      </c>
      <c r="G404" s="196">
        <v>1</v>
      </c>
      <c r="H404" s="241"/>
      <c r="I404" s="198">
        <f>G404*H404</f>
        <v>0</v>
      </c>
    </row>
    <row r="405" spans="1:9" ht="105">
      <c r="D405" s="17" t="s">
        <v>1148</v>
      </c>
      <c r="H405" s="241"/>
    </row>
    <row r="406" spans="1:9" ht="373.5" customHeight="1">
      <c r="D406" s="235" t="s">
        <v>1153</v>
      </c>
      <c r="F406" s="44"/>
      <c r="H406" s="241"/>
    </row>
    <row r="407" spans="1:9">
      <c r="D407" s="216"/>
      <c r="H407" s="241"/>
    </row>
    <row r="408" spans="1:9">
      <c r="A408" s="196" t="s">
        <v>224</v>
      </c>
      <c r="D408" s="17" t="s">
        <v>1154</v>
      </c>
      <c r="F408" s="196" t="s">
        <v>247</v>
      </c>
      <c r="G408" s="196">
        <v>1</v>
      </c>
      <c r="H408" s="241"/>
      <c r="I408" s="198">
        <f>G408*H408</f>
        <v>0</v>
      </c>
    </row>
    <row r="409" spans="1:9">
      <c r="D409" s="17" t="s">
        <v>1155</v>
      </c>
      <c r="H409" s="241"/>
    </row>
    <row r="410" spans="1:9" ht="217.5" customHeight="1">
      <c r="D410" s="17" t="s">
        <v>1156</v>
      </c>
      <c r="H410" s="241"/>
    </row>
    <row r="411" spans="1:9">
      <c r="H411" s="241"/>
    </row>
    <row r="412" spans="1:9">
      <c r="A412" s="196" t="s">
        <v>249</v>
      </c>
      <c r="D412" s="17" t="s">
        <v>1157</v>
      </c>
      <c r="F412" s="196" t="s">
        <v>247</v>
      </c>
      <c r="G412" s="196">
        <v>1</v>
      </c>
      <c r="H412" s="241"/>
      <c r="I412" s="198">
        <f>G412*H412</f>
        <v>0</v>
      </c>
    </row>
    <row r="413" spans="1:9" ht="75.75" thickBot="1">
      <c r="B413" s="220"/>
      <c r="C413" s="221"/>
      <c r="D413" s="236" t="s">
        <v>1158</v>
      </c>
      <c r="E413" s="220"/>
      <c r="F413" s="220"/>
      <c r="H413" s="241"/>
    </row>
    <row r="414" spans="1:9" s="215" customFormat="1" ht="75">
      <c r="A414" s="215" t="s">
        <v>250</v>
      </c>
      <c r="B414" s="215" t="s">
        <v>1159</v>
      </c>
      <c r="C414" s="215" t="s">
        <v>1160</v>
      </c>
      <c r="D414" s="86" t="s">
        <v>1161</v>
      </c>
      <c r="F414" s="215" t="s">
        <v>247</v>
      </c>
      <c r="G414" s="215">
        <v>2</v>
      </c>
      <c r="H414" s="242"/>
      <c r="I414" s="198">
        <f>G414*H414</f>
        <v>0</v>
      </c>
    </row>
    <row r="415" spans="1:9" ht="15.75" thickBot="1">
      <c r="A415" s="196" t="s">
        <v>1162</v>
      </c>
      <c r="B415" s="220" t="s">
        <v>1163</v>
      </c>
      <c r="C415" s="221" t="s">
        <v>13</v>
      </c>
      <c r="D415" s="237" t="s">
        <v>1164</v>
      </c>
      <c r="E415" s="220"/>
      <c r="F415" s="221" t="s">
        <v>247</v>
      </c>
      <c r="G415" s="221">
        <v>2</v>
      </c>
      <c r="H415" s="242"/>
      <c r="I415" s="198">
        <f t="shared" ref="I415:I426" si="7">G415*H415</f>
        <v>0</v>
      </c>
    </row>
    <row r="416" spans="1:9">
      <c r="A416" s="196" t="s">
        <v>481</v>
      </c>
      <c r="B416" s="196" t="s">
        <v>1165</v>
      </c>
      <c r="C416" s="218" t="s">
        <v>1166</v>
      </c>
      <c r="D416" s="238" t="s">
        <v>1167</v>
      </c>
      <c r="F416" s="233" t="s">
        <v>247</v>
      </c>
      <c r="G416" s="233">
        <v>2</v>
      </c>
      <c r="H416" s="242"/>
      <c r="I416" s="198">
        <f t="shared" si="7"/>
        <v>0</v>
      </c>
    </row>
    <row r="417" spans="1:9" ht="30">
      <c r="A417" s="196" t="s">
        <v>1168</v>
      </c>
      <c r="B417" s="196" t="s">
        <v>1169</v>
      </c>
      <c r="C417" s="218" t="s">
        <v>1170</v>
      </c>
      <c r="D417" s="238" t="s">
        <v>1452</v>
      </c>
      <c r="F417" s="233" t="s">
        <v>247</v>
      </c>
      <c r="G417" s="233">
        <v>2</v>
      </c>
      <c r="H417" s="242"/>
      <c r="I417" s="198">
        <f t="shared" si="7"/>
        <v>0</v>
      </c>
    </row>
    <row r="418" spans="1:9">
      <c r="A418" s="196" t="s">
        <v>1171</v>
      </c>
      <c r="B418" s="196" t="s">
        <v>1172</v>
      </c>
      <c r="C418" s="218" t="s">
        <v>1173</v>
      </c>
      <c r="D418" s="238" t="s">
        <v>1174</v>
      </c>
      <c r="F418" s="233" t="s">
        <v>247</v>
      </c>
      <c r="G418" s="233">
        <v>1</v>
      </c>
      <c r="H418" s="242"/>
      <c r="I418" s="198">
        <f t="shared" si="7"/>
        <v>0</v>
      </c>
    </row>
    <row r="419" spans="1:9">
      <c r="A419" s="196" t="s">
        <v>1175</v>
      </c>
      <c r="B419" s="196" t="s">
        <v>1176</v>
      </c>
      <c r="C419" s="218" t="s">
        <v>1177</v>
      </c>
      <c r="D419" s="238" t="s">
        <v>1178</v>
      </c>
      <c r="F419" s="233" t="s">
        <v>248</v>
      </c>
      <c r="G419" s="233">
        <v>4</v>
      </c>
      <c r="H419" s="242"/>
      <c r="I419" s="198">
        <f t="shared" si="7"/>
        <v>0</v>
      </c>
    </row>
    <row r="420" spans="1:9">
      <c r="A420" s="196" t="s">
        <v>1179</v>
      </c>
      <c r="B420" s="196" t="s">
        <v>1180</v>
      </c>
      <c r="C420" s="218" t="s">
        <v>1181</v>
      </c>
      <c r="D420" s="238" t="s">
        <v>1182</v>
      </c>
      <c r="F420" s="233" t="s">
        <v>248</v>
      </c>
      <c r="G420" s="233">
        <v>1</v>
      </c>
      <c r="H420" s="242"/>
      <c r="I420" s="198">
        <f t="shared" si="7"/>
        <v>0</v>
      </c>
    </row>
    <row r="421" spans="1:9">
      <c r="A421" s="196" t="s">
        <v>1183</v>
      </c>
      <c r="B421" s="196" t="s">
        <v>1184</v>
      </c>
      <c r="C421" s="218" t="s">
        <v>1185</v>
      </c>
      <c r="D421" s="238" t="s">
        <v>1186</v>
      </c>
      <c r="F421" s="233" t="s">
        <v>247</v>
      </c>
      <c r="G421" s="233">
        <v>1</v>
      </c>
      <c r="H421" s="242"/>
      <c r="I421" s="198">
        <f t="shared" si="7"/>
        <v>0</v>
      </c>
    </row>
    <row r="422" spans="1:9" ht="30">
      <c r="A422" s="196" t="s">
        <v>1187</v>
      </c>
      <c r="B422" s="196" t="s">
        <v>1188</v>
      </c>
      <c r="C422" s="218" t="s">
        <v>1189</v>
      </c>
      <c r="D422" s="238" t="s">
        <v>1190</v>
      </c>
      <c r="F422" s="233" t="s">
        <v>248</v>
      </c>
      <c r="G422" s="233">
        <v>1</v>
      </c>
      <c r="H422" s="242"/>
      <c r="I422" s="198">
        <f t="shared" si="7"/>
        <v>0</v>
      </c>
    </row>
    <row r="423" spans="1:9">
      <c r="A423" s="196" t="s">
        <v>1191</v>
      </c>
      <c r="B423" s="196" t="s">
        <v>1188</v>
      </c>
      <c r="C423" s="218" t="s">
        <v>1192</v>
      </c>
      <c r="D423" s="238" t="s">
        <v>1193</v>
      </c>
      <c r="F423" s="233" t="s">
        <v>247</v>
      </c>
      <c r="G423" s="233">
        <v>1</v>
      </c>
      <c r="H423" s="242"/>
      <c r="I423" s="198">
        <f t="shared" si="7"/>
        <v>0</v>
      </c>
    </row>
    <row r="424" spans="1:9">
      <c r="A424" s="196" t="s">
        <v>1194</v>
      </c>
      <c r="B424" s="196" t="s">
        <v>1195</v>
      </c>
      <c r="C424" s="218" t="s">
        <v>1196</v>
      </c>
      <c r="D424" s="238" t="s">
        <v>1197</v>
      </c>
      <c r="F424" s="233" t="s">
        <v>247</v>
      </c>
      <c r="G424" s="233">
        <v>1</v>
      </c>
      <c r="H424" s="242"/>
      <c r="I424" s="198">
        <f t="shared" si="7"/>
        <v>0</v>
      </c>
    </row>
    <row r="425" spans="1:9">
      <c r="A425" s="196" t="s">
        <v>1198</v>
      </c>
      <c r="B425" s="196" t="s">
        <v>1199</v>
      </c>
      <c r="C425" s="218" t="s">
        <v>1200</v>
      </c>
      <c r="D425" s="238" t="s">
        <v>1201</v>
      </c>
      <c r="F425" s="233" t="s">
        <v>247</v>
      </c>
      <c r="G425" s="233">
        <v>1</v>
      </c>
      <c r="H425" s="242"/>
      <c r="I425" s="198">
        <f t="shared" si="7"/>
        <v>0</v>
      </c>
    </row>
    <row r="426" spans="1:9" ht="15.75" thickBot="1">
      <c r="A426" s="196" t="s">
        <v>1202</v>
      </c>
      <c r="B426" s="220" t="s">
        <v>1203</v>
      </c>
      <c r="C426" s="239" t="s">
        <v>1204</v>
      </c>
      <c r="D426" s="240" t="s">
        <v>1205</v>
      </c>
      <c r="E426" s="220"/>
      <c r="F426" s="239" t="s">
        <v>247</v>
      </c>
      <c r="G426" s="239">
        <v>1</v>
      </c>
      <c r="H426" s="242"/>
      <c r="I426" s="198">
        <f t="shared" si="7"/>
        <v>0</v>
      </c>
    </row>
  </sheetData>
  <sheetProtection password="C1C7" sheet="1" objects="1" scenarios="1"/>
  <mergeCells count="1">
    <mergeCell ref="C14:H14"/>
  </mergeCells>
  <printOptions gridLines="1"/>
  <pageMargins left="0.70866141732283472" right="0.70866141732283472" top="0.74803149606299213" bottom="0.74803149606299213" header="0.31496062992125984" footer="0.31496062992125984"/>
  <pageSetup paperSize="9" scale="53" orientation="portrait" r:id="rId1"/>
  <headerFooter>
    <oddHeader>&amp;A</oddHeader>
    <oddFooter>Stran &amp;P od &amp;N</oddFooter>
  </headerFooter>
  <rowBreaks count="2" manualBreakCount="2">
    <brk id="357" max="8" man="1"/>
    <brk id="40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565"/>
  <sheetViews>
    <sheetView tabSelected="1" view="pageBreakPreview" zoomScale="85" zoomScaleNormal="80" zoomScaleSheetLayoutView="85" zoomScalePageLayoutView="25" workbookViewId="0">
      <selection activeCell="I14" sqref="I14"/>
    </sheetView>
  </sheetViews>
  <sheetFormatPr defaultColWidth="8.85546875" defaultRowHeight="15"/>
  <cols>
    <col min="1" max="1" width="8.42578125" style="283" customWidth="1"/>
    <col min="2" max="2" width="10" style="283" customWidth="1"/>
    <col min="3" max="3" width="24" style="283" customWidth="1"/>
    <col min="4" max="4" width="77.5703125" style="283" customWidth="1"/>
    <col min="5" max="5" width="15.85546875" style="283" customWidth="1"/>
    <col min="6" max="6" width="6.5703125" style="284" customWidth="1"/>
    <col min="7" max="7" width="7.5703125" style="285" customWidth="1"/>
    <col min="8" max="8" width="11.85546875" style="286" customWidth="1"/>
    <col min="9" max="9" width="15.140625" style="286" customWidth="1"/>
    <col min="10" max="10" width="3.140625" style="283" customWidth="1"/>
    <col min="11" max="16384" width="8.85546875" style="283"/>
  </cols>
  <sheetData>
    <row r="2" spans="2:9" s="104" customFormat="1">
      <c r="B2" s="243"/>
      <c r="C2" s="243" t="s">
        <v>163</v>
      </c>
      <c r="D2" s="244" t="s">
        <v>164</v>
      </c>
      <c r="E2" s="245"/>
      <c r="F2" s="246"/>
      <c r="G2" s="247"/>
      <c r="H2" s="248"/>
      <c r="I2" s="249"/>
    </row>
    <row r="3" spans="2:9" s="104" customFormat="1">
      <c r="B3" s="250"/>
      <c r="C3" s="250"/>
      <c r="D3" s="150"/>
      <c r="E3" s="245"/>
      <c r="F3" s="246"/>
      <c r="G3" s="247"/>
      <c r="H3" s="248"/>
      <c r="I3" s="249"/>
    </row>
    <row r="4" spans="2:9" s="104" customFormat="1">
      <c r="B4" s="243"/>
      <c r="C4" s="243" t="s">
        <v>165</v>
      </c>
      <c r="D4" s="150" t="s">
        <v>166</v>
      </c>
      <c r="E4" s="245"/>
      <c r="F4" s="246"/>
      <c r="G4" s="247"/>
      <c r="H4" s="248"/>
      <c r="I4" s="249"/>
    </row>
    <row r="5" spans="2:9" s="104" customFormat="1">
      <c r="B5" s="250"/>
      <c r="C5" s="250"/>
      <c r="D5" s="150" t="s">
        <v>167</v>
      </c>
      <c r="E5" s="245"/>
      <c r="F5" s="246"/>
      <c r="G5" s="247"/>
      <c r="H5" s="248"/>
      <c r="I5" s="249"/>
    </row>
    <row r="6" spans="2:9" s="104" customFormat="1" ht="15.75" thickBot="1">
      <c r="B6" s="250"/>
      <c r="C6" s="250"/>
      <c r="D6" s="150"/>
      <c r="E6" s="245"/>
      <c r="F6" s="246"/>
      <c r="G6" s="247"/>
      <c r="H6" s="248"/>
      <c r="I6" s="249"/>
    </row>
    <row r="7" spans="2:9" s="258" customFormat="1">
      <c r="B7" s="251"/>
      <c r="C7" s="252" t="s">
        <v>168</v>
      </c>
      <c r="D7" s="253"/>
      <c r="E7" s="254"/>
      <c r="F7" s="255"/>
      <c r="G7" s="256"/>
      <c r="H7" s="256"/>
      <c r="I7" s="257"/>
    </row>
    <row r="8" spans="2:9" s="258" customFormat="1">
      <c r="B8" s="259"/>
      <c r="C8" s="244"/>
      <c r="D8" s="260"/>
      <c r="E8" s="245"/>
      <c r="F8" s="246"/>
      <c r="G8" s="261"/>
      <c r="H8" s="261"/>
      <c r="I8" s="262"/>
    </row>
    <row r="9" spans="2:9" s="258" customFormat="1">
      <c r="B9" s="263" t="s">
        <v>314</v>
      </c>
      <c r="C9" s="264"/>
      <c r="D9" s="265"/>
      <c r="E9" s="266"/>
      <c r="F9" s="267"/>
      <c r="G9" s="268"/>
      <c r="H9" s="268"/>
      <c r="I9" s="269"/>
    </row>
    <row r="10" spans="2:9" s="258" customFormat="1">
      <c r="B10" s="270" t="s">
        <v>316</v>
      </c>
      <c r="C10" s="244" t="s">
        <v>169</v>
      </c>
      <c r="D10" s="244" t="s">
        <v>242</v>
      </c>
      <c r="E10" s="245"/>
      <c r="F10" s="246"/>
      <c r="G10" s="261"/>
      <c r="H10" s="261"/>
      <c r="I10" s="271">
        <f>SUM(I43:I392)</f>
        <v>0</v>
      </c>
    </row>
    <row r="11" spans="2:9" s="258" customFormat="1">
      <c r="B11" s="270" t="s">
        <v>510</v>
      </c>
      <c r="C11" s="244" t="s">
        <v>169</v>
      </c>
      <c r="D11" s="244" t="s">
        <v>243</v>
      </c>
      <c r="E11" s="245"/>
      <c r="F11" s="246"/>
      <c r="G11" s="261"/>
      <c r="H11" s="261"/>
      <c r="I11" s="271">
        <f>SUM(I396:I450)</f>
        <v>0</v>
      </c>
    </row>
    <row r="12" spans="2:9" s="258" customFormat="1">
      <c r="B12" s="270" t="s">
        <v>511</v>
      </c>
      <c r="C12" s="244" t="s">
        <v>170</v>
      </c>
      <c r="D12" s="244" t="s">
        <v>245</v>
      </c>
      <c r="E12" s="245"/>
      <c r="F12" s="246"/>
      <c r="G12" s="261"/>
      <c r="H12" s="261"/>
      <c r="I12" s="271">
        <f>SUM(I456:I475)</f>
        <v>0</v>
      </c>
    </row>
    <row r="13" spans="2:9" s="258" customFormat="1">
      <c r="B13" s="270" t="s">
        <v>512</v>
      </c>
      <c r="C13" s="244" t="s">
        <v>170</v>
      </c>
      <c r="D13" s="244" t="s">
        <v>243</v>
      </c>
      <c r="E13" s="245"/>
      <c r="F13" s="246"/>
      <c r="G13" s="261"/>
      <c r="H13" s="261"/>
      <c r="I13" s="271">
        <f>SUM(I481:I531)</f>
        <v>0</v>
      </c>
    </row>
    <row r="14" spans="2:9" s="258" customFormat="1">
      <c r="B14" s="270" t="s">
        <v>1566</v>
      </c>
      <c r="C14" s="244" t="s">
        <v>1565</v>
      </c>
      <c r="D14" s="244" t="s">
        <v>1477</v>
      </c>
      <c r="E14" s="245"/>
      <c r="F14" s="246"/>
      <c r="G14" s="261"/>
      <c r="H14" s="261"/>
      <c r="I14" s="271">
        <f>I561</f>
        <v>0</v>
      </c>
    </row>
    <row r="15" spans="2:9" s="258" customFormat="1">
      <c r="B15" s="270" t="s">
        <v>1567</v>
      </c>
      <c r="C15" s="244" t="s">
        <v>517</v>
      </c>
      <c r="D15" s="244" t="s">
        <v>1568</v>
      </c>
      <c r="E15" s="245"/>
      <c r="F15" s="246"/>
      <c r="G15" s="261"/>
      <c r="H15" s="261"/>
      <c r="I15" s="271">
        <f>I565</f>
        <v>0</v>
      </c>
    </row>
    <row r="16" spans="2:9" s="258" customFormat="1">
      <c r="B16" s="259"/>
      <c r="C16" s="264" t="s">
        <v>171</v>
      </c>
      <c r="D16" s="265"/>
      <c r="E16" s="272"/>
      <c r="F16" s="273"/>
      <c r="G16" s="274"/>
      <c r="H16" s="274"/>
      <c r="I16" s="269">
        <f>SUM(I10:I15)</f>
        <v>0</v>
      </c>
    </row>
    <row r="17" spans="2:9" s="258" customFormat="1" ht="15.75" thickBot="1">
      <c r="B17" s="275"/>
      <c r="C17" s="276"/>
      <c r="D17" s="277"/>
      <c r="E17" s="278"/>
      <c r="F17" s="279"/>
      <c r="G17" s="280"/>
      <c r="H17" s="280"/>
      <c r="I17" s="281"/>
    </row>
    <row r="18" spans="2:9" s="104" customFormat="1" ht="42.75" customHeight="1">
      <c r="B18" s="250"/>
      <c r="C18" s="591" t="s">
        <v>1522</v>
      </c>
      <c r="D18" s="591"/>
      <c r="E18" s="591"/>
      <c r="F18" s="591"/>
      <c r="G18" s="591"/>
      <c r="H18" s="591"/>
      <c r="I18" s="249"/>
    </row>
    <row r="19" spans="2:9" s="104" customFormat="1">
      <c r="B19" s="250"/>
      <c r="C19" s="250"/>
      <c r="D19" s="150"/>
      <c r="E19" s="245"/>
      <c r="F19" s="246"/>
      <c r="G19" s="247"/>
      <c r="H19" s="248"/>
      <c r="I19" s="249"/>
    </row>
    <row r="20" spans="2:9" s="104" customFormat="1">
      <c r="B20" s="250"/>
      <c r="C20" s="258" t="s">
        <v>1305</v>
      </c>
      <c r="D20" s="110" t="s">
        <v>1316</v>
      </c>
      <c r="E20" s="245"/>
      <c r="F20" s="246"/>
      <c r="G20" s="247"/>
      <c r="H20" s="248"/>
      <c r="I20" s="249"/>
    </row>
    <row r="21" spans="2:9" s="104" customFormat="1">
      <c r="B21" s="250"/>
      <c r="C21" s="258"/>
      <c r="D21" s="110" t="s">
        <v>1317</v>
      </c>
      <c r="E21" s="245"/>
      <c r="F21" s="246"/>
      <c r="G21" s="247"/>
      <c r="H21" s="248"/>
      <c r="I21" s="249"/>
    </row>
    <row r="22" spans="2:9" s="104" customFormat="1" ht="36" customHeight="1">
      <c r="B22" s="250"/>
      <c r="C22" s="258"/>
      <c r="D22" s="110" t="s">
        <v>1393</v>
      </c>
      <c r="E22" s="245"/>
      <c r="F22" s="246"/>
      <c r="G22" s="247"/>
      <c r="H22" s="248"/>
      <c r="I22" s="249"/>
    </row>
    <row r="23" spans="2:9" s="104" customFormat="1" ht="30">
      <c r="B23" s="250"/>
      <c r="C23" s="258"/>
      <c r="D23" s="110" t="s">
        <v>1306</v>
      </c>
      <c r="E23" s="245"/>
      <c r="F23" s="246"/>
      <c r="G23" s="247"/>
      <c r="H23" s="248"/>
      <c r="I23" s="249"/>
    </row>
    <row r="24" spans="2:9" s="104" customFormat="1" ht="30">
      <c r="B24" s="250"/>
      <c r="C24" s="258"/>
      <c r="D24" s="110" t="s">
        <v>1318</v>
      </c>
      <c r="E24" s="245"/>
      <c r="F24" s="246"/>
      <c r="G24" s="247"/>
      <c r="H24" s="248"/>
      <c r="I24" s="249"/>
    </row>
    <row r="25" spans="2:9" s="104" customFormat="1" ht="30">
      <c r="B25" s="250"/>
      <c r="C25" s="258"/>
      <c r="D25" s="110" t="s">
        <v>1319</v>
      </c>
      <c r="E25" s="245"/>
      <c r="F25" s="246"/>
      <c r="G25" s="247"/>
      <c r="H25" s="248"/>
      <c r="I25" s="249"/>
    </row>
    <row r="26" spans="2:9" s="104" customFormat="1" ht="33" customHeight="1">
      <c r="B26" s="250"/>
      <c r="C26" s="258"/>
      <c r="D26" s="110" t="s">
        <v>1394</v>
      </c>
      <c r="E26" s="245"/>
      <c r="F26" s="246"/>
      <c r="G26" s="247"/>
      <c r="H26" s="248"/>
      <c r="I26" s="249"/>
    </row>
    <row r="27" spans="2:9" s="104" customFormat="1">
      <c r="B27" s="250"/>
      <c r="C27" s="258"/>
      <c r="D27" s="110" t="s">
        <v>1307</v>
      </c>
      <c r="E27" s="245"/>
      <c r="F27" s="246"/>
      <c r="G27" s="247"/>
      <c r="H27" s="248"/>
      <c r="I27" s="249"/>
    </row>
    <row r="28" spans="2:9" s="104" customFormat="1" ht="30">
      <c r="B28" s="250"/>
      <c r="C28" s="258"/>
      <c r="D28" s="110" t="s">
        <v>1308</v>
      </c>
      <c r="E28" s="245"/>
      <c r="F28" s="246"/>
      <c r="G28" s="247"/>
      <c r="H28" s="248"/>
      <c r="I28" s="249"/>
    </row>
    <row r="29" spans="2:9" s="104" customFormat="1" ht="30">
      <c r="B29" s="250"/>
      <c r="C29" s="258"/>
      <c r="D29" s="110" t="s">
        <v>1322</v>
      </c>
      <c r="E29" s="245"/>
      <c r="F29" s="246"/>
      <c r="G29" s="247"/>
      <c r="H29" s="248"/>
      <c r="I29" s="249"/>
    </row>
    <row r="30" spans="2:9" s="104" customFormat="1" ht="28.5" customHeight="1">
      <c r="B30" s="250"/>
      <c r="C30" s="258"/>
      <c r="D30" s="110" t="s">
        <v>1324</v>
      </c>
      <c r="E30" s="245"/>
      <c r="F30" s="246"/>
      <c r="G30" s="247"/>
      <c r="H30" s="248"/>
      <c r="I30" s="249"/>
    </row>
    <row r="31" spans="2:9" s="104" customFormat="1" ht="30">
      <c r="B31" s="250"/>
      <c r="C31" s="258"/>
      <c r="D31" s="110" t="s">
        <v>1312</v>
      </c>
      <c r="E31" s="245"/>
      <c r="F31" s="246"/>
      <c r="G31" s="247"/>
      <c r="H31" s="248"/>
      <c r="I31" s="249"/>
    </row>
    <row r="32" spans="2:9" s="104" customFormat="1" ht="30">
      <c r="B32" s="250"/>
      <c r="C32" s="258"/>
      <c r="D32" s="282" t="s">
        <v>1313</v>
      </c>
      <c r="E32" s="245"/>
      <c r="F32" s="246"/>
      <c r="G32" s="247"/>
      <c r="H32" s="248"/>
      <c r="I32" s="249"/>
    </row>
    <row r="33" spans="1:9" s="104" customFormat="1" ht="45">
      <c r="B33" s="250"/>
      <c r="C33" s="258"/>
      <c r="D33" s="282" t="s">
        <v>1469</v>
      </c>
      <c r="E33" s="245"/>
      <c r="F33" s="246"/>
      <c r="G33" s="247"/>
      <c r="H33" s="248"/>
      <c r="I33" s="249"/>
    </row>
    <row r="34" spans="1:9" s="104" customFormat="1">
      <c r="B34" s="250"/>
      <c r="C34" s="258"/>
      <c r="D34" s="110" t="s">
        <v>1315</v>
      </c>
      <c r="E34" s="245"/>
      <c r="F34" s="246"/>
      <c r="G34" s="247"/>
      <c r="H34" s="248"/>
      <c r="I34" s="249"/>
    </row>
    <row r="35" spans="1:9" s="104" customFormat="1" ht="21" customHeight="1">
      <c r="B35" s="250"/>
      <c r="C35" s="250"/>
      <c r="D35" s="150" t="s">
        <v>1379</v>
      </c>
      <c r="E35" s="245"/>
      <c r="F35" s="246"/>
      <c r="G35" s="247"/>
      <c r="H35" s="248"/>
      <c r="I35" s="249"/>
    </row>
    <row r="36" spans="1:9" s="104" customFormat="1" ht="33.75" customHeight="1">
      <c r="B36" s="250"/>
      <c r="C36" s="250"/>
      <c r="D36" s="110" t="s">
        <v>1321</v>
      </c>
      <c r="E36" s="245"/>
      <c r="F36" s="246"/>
      <c r="G36" s="247"/>
      <c r="H36" s="248"/>
      <c r="I36" s="249"/>
    </row>
    <row r="37" spans="1:9" ht="75.75" thickBot="1">
      <c r="D37" s="104" t="s">
        <v>1548</v>
      </c>
    </row>
    <row r="38" spans="1:9" ht="15.75" thickBot="1">
      <c r="C38" s="287" t="s">
        <v>509</v>
      </c>
      <c r="D38" s="288"/>
    </row>
    <row r="40" spans="1:9">
      <c r="A40" s="289"/>
      <c r="B40" s="290" t="s">
        <v>513</v>
      </c>
      <c r="C40" s="289"/>
      <c r="D40" s="289"/>
      <c r="E40" s="289"/>
      <c r="F40" s="291"/>
      <c r="G40" s="292"/>
      <c r="H40" s="293"/>
      <c r="I40" s="293"/>
    </row>
    <row r="41" spans="1:9">
      <c r="A41" s="294" t="s">
        <v>155</v>
      </c>
      <c r="B41" s="294" t="s">
        <v>160</v>
      </c>
      <c r="C41" s="294" t="s">
        <v>161</v>
      </c>
      <c r="D41" s="294" t="s">
        <v>162</v>
      </c>
      <c r="E41" s="294"/>
      <c r="F41" s="295" t="s">
        <v>156</v>
      </c>
      <c r="G41" s="296" t="s">
        <v>157</v>
      </c>
      <c r="H41" s="297" t="s">
        <v>158</v>
      </c>
      <c r="I41" s="297" t="s">
        <v>159</v>
      </c>
    </row>
    <row r="42" spans="1:9" s="104" customFormat="1">
      <c r="F42" s="298"/>
      <c r="G42" s="299"/>
      <c r="H42" s="403"/>
      <c r="I42" s="249"/>
    </row>
    <row r="43" spans="1:9" s="28" customFormat="1" ht="30">
      <c r="A43" s="28" t="s">
        <v>173</v>
      </c>
      <c r="B43" s="28" t="s">
        <v>30</v>
      </c>
      <c r="C43" s="300" t="s">
        <v>31</v>
      </c>
      <c r="D43" s="28" t="s">
        <v>598</v>
      </c>
      <c r="F43" s="29" t="s">
        <v>247</v>
      </c>
      <c r="G43" s="301">
        <v>1</v>
      </c>
      <c r="H43" s="403"/>
      <c r="I43" s="302">
        <f>G43*H43</f>
        <v>0</v>
      </c>
    </row>
    <row r="44" spans="1:9" s="28" customFormat="1" ht="309.75" customHeight="1">
      <c r="C44" s="300"/>
      <c r="D44" s="28" t="s">
        <v>1293</v>
      </c>
      <c r="F44" s="29"/>
      <c r="G44" s="301"/>
      <c r="H44" s="403"/>
      <c r="I44" s="302"/>
    </row>
    <row r="45" spans="1:9" s="28" customFormat="1" ht="60">
      <c r="A45" s="28" t="s">
        <v>1206</v>
      </c>
      <c r="B45" s="28" t="s">
        <v>1207</v>
      </c>
      <c r="C45" s="28" t="s">
        <v>1208</v>
      </c>
      <c r="D45" s="28" t="s">
        <v>1209</v>
      </c>
      <c r="F45" s="29" t="s">
        <v>386</v>
      </c>
      <c r="G45" s="301">
        <v>43</v>
      </c>
      <c r="H45" s="403"/>
      <c r="I45" s="302">
        <f>G45*H45</f>
        <v>0</v>
      </c>
    </row>
    <row r="46" spans="1:9" s="28" customFormat="1" ht="45">
      <c r="A46" s="28" t="s">
        <v>175</v>
      </c>
      <c r="B46" s="28" t="s">
        <v>32</v>
      </c>
      <c r="C46" s="28" t="s">
        <v>33</v>
      </c>
      <c r="D46" s="28" t="s">
        <v>597</v>
      </c>
      <c r="F46" s="29" t="s">
        <v>247</v>
      </c>
      <c r="G46" s="301">
        <v>1</v>
      </c>
      <c r="H46" s="403"/>
      <c r="I46" s="302">
        <f>G46*H46</f>
        <v>0</v>
      </c>
    </row>
    <row r="47" spans="1:9" s="28" customFormat="1" ht="312.75" customHeight="1">
      <c r="D47" s="28" t="s">
        <v>1470</v>
      </c>
      <c r="F47" s="29"/>
      <c r="G47" s="301"/>
      <c r="H47" s="403"/>
      <c r="I47" s="302"/>
    </row>
    <row r="48" spans="1:9" s="28" customFormat="1" ht="60">
      <c r="A48" s="28" t="s">
        <v>1210</v>
      </c>
      <c r="B48" s="28" t="s">
        <v>1211</v>
      </c>
      <c r="C48" s="28" t="s">
        <v>1208</v>
      </c>
      <c r="D48" s="28" t="s">
        <v>1209</v>
      </c>
      <c r="F48" s="29" t="s">
        <v>386</v>
      </c>
      <c r="G48" s="301">
        <v>32</v>
      </c>
      <c r="H48" s="403"/>
      <c r="I48" s="302">
        <f>G48*H48</f>
        <v>0</v>
      </c>
    </row>
    <row r="49" spans="1:9" s="28" customFormat="1" ht="45">
      <c r="A49" s="28" t="s">
        <v>176</v>
      </c>
      <c r="B49" s="28" t="s">
        <v>34</v>
      </c>
      <c r="C49" s="28" t="s">
        <v>35</v>
      </c>
      <c r="D49" s="28" t="s">
        <v>601</v>
      </c>
      <c r="F49" s="29" t="s">
        <v>247</v>
      </c>
      <c r="G49" s="301">
        <v>1</v>
      </c>
      <c r="H49" s="403"/>
      <c r="I49" s="302">
        <f>G49*H49</f>
        <v>0</v>
      </c>
    </row>
    <row r="50" spans="1:9" s="28" customFormat="1" ht="114.75" customHeight="1">
      <c r="D50" s="28" t="s">
        <v>1472</v>
      </c>
      <c r="F50" s="29"/>
      <c r="G50" s="301"/>
      <c r="H50" s="403"/>
      <c r="I50" s="302"/>
    </row>
    <row r="51" spans="1:9" s="28" customFormat="1" ht="288.75" customHeight="1">
      <c r="D51" s="28" t="s">
        <v>1471</v>
      </c>
      <c r="F51" s="29"/>
      <c r="G51" s="301"/>
      <c r="H51" s="403"/>
      <c r="I51" s="302"/>
    </row>
    <row r="52" spans="1:9" s="28" customFormat="1" ht="60">
      <c r="A52" s="28" t="s">
        <v>1212</v>
      </c>
      <c r="B52" s="28" t="s">
        <v>1213</v>
      </c>
      <c r="C52" s="28" t="s">
        <v>1208</v>
      </c>
      <c r="D52" s="28" t="s">
        <v>1209</v>
      </c>
      <c r="F52" s="29" t="s">
        <v>386</v>
      </c>
      <c r="G52" s="301">
        <v>42</v>
      </c>
      <c r="H52" s="403"/>
      <c r="I52" s="302">
        <f>G52*H52</f>
        <v>0</v>
      </c>
    </row>
    <row r="53" spans="1:9" s="28" customFormat="1">
      <c r="F53" s="29"/>
      <c r="G53" s="301"/>
      <c r="H53" s="403"/>
      <c r="I53" s="302"/>
    </row>
    <row r="54" spans="1:9" s="28" customFormat="1" ht="43.9" customHeight="1">
      <c r="A54" s="28" t="s">
        <v>177</v>
      </c>
      <c r="B54" s="28" t="s">
        <v>36</v>
      </c>
      <c r="C54" s="28" t="s">
        <v>35</v>
      </c>
      <c r="D54" s="28" t="s">
        <v>599</v>
      </c>
      <c r="F54" s="29" t="s">
        <v>247</v>
      </c>
      <c r="G54" s="301">
        <v>1</v>
      </c>
      <c r="H54" s="403"/>
      <c r="I54" s="302">
        <f>G54*H54</f>
        <v>0</v>
      </c>
    </row>
    <row r="55" spans="1:9" s="28" customFormat="1" ht="348" customHeight="1">
      <c r="D55" s="28" t="s">
        <v>1473</v>
      </c>
      <c r="F55" s="29"/>
      <c r="G55" s="301"/>
      <c r="H55" s="403"/>
      <c r="I55" s="302"/>
    </row>
    <row r="56" spans="1:9" s="28" customFormat="1" ht="60">
      <c r="A56" s="28" t="s">
        <v>1214</v>
      </c>
      <c r="B56" s="28" t="s">
        <v>1215</v>
      </c>
      <c r="C56" s="28" t="s">
        <v>1208</v>
      </c>
      <c r="D56" s="28" t="s">
        <v>1209</v>
      </c>
      <c r="F56" s="29" t="s">
        <v>386</v>
      </c>
      <c r="G56" s="301">
        <v>38</v>
      </c>
      <c r="H56" s="403"/>
      <c r="I56" s="302">
        <f>G56*H56</f>
        <v>0</v>
      </c>
    </row>
    <row r="57" spans="1:9" s="28" customFormat="1" ht="30">
      <c r="A57" s="28" t="s">
        <v>179</v>
      </c>
      <c r="B57" s="28" t="s">
        <v>611</v>
      </c>
      <c r="C57" s="28" t="s">
        <v>612</v>
      </c>
      <c r="D57" s="28" t="s">
        <v>613</v>
      </c>
      <c r="E57" s="303"/>
      <c r="F57" s="29" t="s">
        <v>247</v>
      </c>
      <c r="G57" s="301">
        <v>1</v>
      </c>
      <c r="H57" s="403"/>
      <c r="I57" s="302">
        <f>G57*H57</f>
        <v>0</v>
      </c>
    </row>
    <row r="58" spans="1:9" s="28" customFormat="1" ht="75">
      <c r="D58" s="28" t="s">
        <v>614</v>
      </c>
      <c r="F58" s="29"/>
      <c r="G58" s="301"/>
      <c r="H58" s="403"/>
      <c r="I58" s="302"/>
    </row>
    <row r="59" spans="1:9" s="28" customFormat="1" ht="60">
      <c r="A59" s="28" t="s">
        <v>1216</v>
      </c>
      <c r="B59" s="28" t="s">
        <v>1217</v>
      </c>
      <c r="C59" s="28" t="s">
        <v>1218</v>
      </c>
      <c r="D59" s="28" t="s">
        <v>1209</v>
      </c>
      <c r="F59" s="29" t="s">
        <v>386</v>
      </c>
      <c r="G59" s="301">
        <v>20</v>
      </c>
      <c r="H59" s="403"/>
      <c r="I59" s="302">
        <f>G59*H59</f>
        <v>0</v>
      </c>
    </row>
    <row r="60" spans="1:9" s="28" customFormat="1" ht="45">
      <c r="A60" s="28" t="s">
        <v>180</v>
      </c>
      <c r="B60" s="28" t="s">
        <v>37</v>
      </c>
      <c r="C60" s="28" t="s">
        <v>38</v>
      </c>
      <c r="D60" s="28" t="s">
        <v>600</v>
      </c>
      <c r="F60" s="29" t="s">
        <v>247</v>
      </c>
      <c r="G60" s="301">
        <v>1</v>
      </c>
      <c r="H60" s="403"/>
      <c r="I60" s="302">
        <f>G60*H60</f>
        <v>0</v>
      </c>
    </row>
    <row r="61" spans="1:9" s="28" customFormat="1" ht="255">
      <c r="D61" s="28" t="s">
        <v>1294</v>
      </c>
      <c r="F61" s="29"/>
      <c r="G61" s="301"/>
      <c r="H61" s="403"/>
      <c r="I61" s="302"/>
    </row>
    <row r="62" spans="1:9" s="28" customFormat="1" ht="60">
      <c r="A62" s="28" t="s">
        <v>1219</v>
      </c>
      <c r="B62" s="28" t="s">
        <v>1220</v>
      </c>
      <c r="C62" s="28" t="s">
        <v>1208</v>
      </c>
      <c r="D62" s="28" t="s">
        <v>1209</v>
      </c>
      <c r="F62" s="29" t="s">
        <v>386</v>
      </c>
      <c r="G62" s="301">
        <v>40</v>
      </c>
      <c r="H62" s="403"/>
      <c r="I62" s="302">
        <f>G62*H62</f>
        <v>0</v>
      </c>
    </row>
    <row r="63" spans="1:9" s="304" customFormat="1" ht="60">
      <c r="A63" s="304" t="s">
        <v>181</v>
      </c>
      <c r="B63" s="304" t="s">
        <v>39</v>
      </c>
      <c r="C63" s="28" t="s">
        <v>40</v>
      </c>
      <c r="D63" s="28" t="s">
        <v>615</v>
      </c>
      <c r="F63" s="305" t="s">
        <v>247</v>
      </c>
      <c r="G63" s="306">
        <v>1</v>
      </c>
      <c r="H63" s="404"/>
      <c r="I63" s="302">
        <f>G63*H63</f>
        <v>0</v>
      </c>
    </row>
    <row r="64" spans="1:9" s="304" customFormat="1" ht="315">
      <c r="C64" s="28"/>
      <c r="D64" s="28" t="s">
        <v>1295</v>
      </c>
      <c r="F64" s="305"/>
      <c r="G64" s="306"/>
      <c r="H64" s="404"/>
      <c r="I64" s="307"/>
    </row>
    <row r="65" spans="1:9" s="28" customFormat="1" ht="60">
      <c r="A65" s="28" t="s">
        <v>1221</v>
      </c>
      <c r="B65" s="28" t="s">
        <v>1222</v>
      </c>
      <c r="C65" s="28" t="s">
        <v>1208</v>
      </c>
      <c r="D65" s="28" t="s">
        <v>1209</v>
      </c>
      <c r="F65" s="29" t="s">
        <v>386</v>
      </c>
      <c r="G65" s="301">
        <v>28</v>
      </c>
      <c r="H65" s="403"/>
      <c r="I65" s="302">
        <f>G65*H65</f>
        <v>0</v>
      </c>
    </row>
    <row r="66" spans="1:9" s="28" customFormat="1" ht="45">
      <c r="A66" s="28" t="s">
        <v>183</v>
      </c>
      <c r="B66" s="28" t="s">
        <v>41</v>
      </c>
      <c r="C66" s="28" t="s">
        <v>42</v>
      </c>
      <c r="D66" s="28" t="s">
        <v>616</v>
      </c>
      <c r="F66" s="29" t="s">
        <v>247</v>
      </c>
      <c r="G66" s="301">
        <v>1</v>
      </c>
      <c r="H66" s="403"/>
      <c r="I66" s="302">
        <f>G66*H66</f>
        <v>0</v>
      </c>
    </row>
    <row r="67" spans="1:9" s="28" customFormat="1" ht="275.25" customHeight="1">
      <c r="D67" s="28" t="s">
        <v>1474</v>
      </c>
      <c r="F67" s="29"/>
      <c r="G67" s="301"/>
      <c r="H67" s="403"/>
      <c r="I67" s="302"/>
    </row>
    <row r="68" spans="1:9" s="28" customFormat="1" ht="150">
      <c r="D68" s="28" t="s">
        <v>1475</v>
      </c>
      <c r="F68" s="29"/>
      <c r="G68" s="301"/>
      <c r="H68" s="403"/>
      <c r="I68" s="302"/>
    </row>
    <row r="69" spans="1:9" s="28" customFormat="1" ht="60">
      <c r="A69" s="28" t="s">
        <v>1223</v>
      </c>
      <c r="B69" s="28" t="s">
        <v>1224</v>
      </c>
      <c r="C69" s="28" t="s">
        <v>1208</v>
      </c>
      <c r="D69" s="28" t="s">
        <v>1209</v>
      </c>
      <c r="F69" s="29" t="s">
        <v>386</v>
      </c>
      <c r="G69" s="301">
        <v>32</v>
      </c>
      <c r="H69" s="403"/>
      <c r="I69" s="302">
        <f t="shared" ref="I69" si="0">G69*H69</f>
        <v>0</v>
      </c>
    </row>
    <row r="70" spans="1:9" s="28" customFormat="1" ht="60">
      <c r="A70" s="304" t="s">
        <v>186</v>
      </c>
      <c r="B70" s="28" t="s">
        <v>43</v>
      </c>
      <c r="C70" s="28" t="s">
        <v>44</v>
      </c>
      <c r="D70" s="28" t="s">
        <v>617</v>
      </c>
      <c r="F70" s="29" t="s">
        <v>247</v>
      </c>
      <c r="G70" s="301">
        <v>1</v>
      </c>
      <c r="H70" s="403"/>
      <c r="I70" s="302">
        <f>G70*H70</f>
        <v>0</v>
      </c>
    </row>
    <row r="71" spans="1:9" s="28" customFormat="1" ht="180">
      <c r="A71" s="304"/>
      <c r="D71" s="28" t="s">
        <v>618</v>
      </c>
      <c r="F71" s="29"/>
      <c r="G71" s="301"/>
      <c r="H71" s="403"/>
      <c r="I71" s="302"/>
    </row>
    <row r="72" spans="1:9" s="28" customFormat="1" ht="60">
      <c r="A72" s="28" t="s">
        <v>1225</v>
      </c>
      <c r="B72" s="28" t="s">
        <v>1226</v>
      </c>
      <c r="C72" s="28" t="s">
        <v>1218</v>
      </c>
      <c r="D72" s="28" t="s">
        <v>1209</v>
      </c>
      <c r="F72" s="29" t="s">
        <v>386</v>
      </c>
      <c r="G72" s="301">
        <v>32</v>
      </c>
      <c r="H72" s="403"/>
      <c r="I72" s="302">
        <f t="shared" ref="I72" si="1">G72*H72</f>
        <v>0</v>
      </c>
    </row>
    <row r="73" spans="1:9" s="304" customFormat="1" ht="60">
      <c r="A73" s="304" t="s">
        <v>187</v>
      </c>
      <c r="B73" s="304" t="s">
        <v>45</v>
      </c>
      <c r="C73" s="28" t="s">
        <v>46</v>
      </c>
      <c r="D73" s="28" t="s">
        <v>619</v>
      </c>
      <c r="E73" s="28"/>
      <c r="F73" s="305" t="s">
        <v>247</v>
      </c>
      <c r="G73" s="306">
        <v>1</v>
      </c>
      <c r="H73" s="404"/>
      <c r="I73" s="302">
        <f>G73*H73</f>
        <v>0</v>
      </c>
    </row>
    <row r="74" spans="1:9" s="304" customFormat="1" ht="270">
      <c r="C74" s="28"/>
      <c r="D74" s="28" t="s">
        <v>602</v>
      </c>
      <c r="E74" s="28"/>
      <c r="F74" s="305"/>
      <c r="G74" s="306"/>
      <c r="H74" s="404"/>
      <c r="I74" s="307"/>
    </row>
    <row r="75" spans="1:9" s="28" customFormat="1" ht="60">
      <c r="A75" s="28" t="s">
        <v>1227</v>
      </c>
      <c r="B75" s="28" t="s">
        <v>1228</v>
      </c>
      <c r="C75" s="28" t="s">
        <v>1229</v>
      </c>
      <c r="D75" s="28" t="s">
        <v>1209</v>
      </c>
      <c r="F75" s="29" t="s">
        <v>386</v>
      </c>
      <c r="G75" s="301">
        <v>24</v>
      </c>
      <c r="H75" s="403"/>
      <c r="I75" s="302">
        <f>G75*H75</f>
        <v>0</v>
      </c>
    </row>
    <row r="76" spans="1:9" s="28" customFormat="1">
      <c r="A76" s="304"/>
      <c r="F76" s="29"/>
      <c r="G76" s="301"/>
      <c r="H76" s="403"/>
      <c r="I76" s="302"/>
    </row>
    <row r="77" spans="1:9" s="28" customFormat="1" ht="48" customHeight="1">
      <c r="A77" s="304" t="s">
        <v>191</v>
      </c>
      <c r="B77" s="28" t="s">
        <v>47</v>
      </c>
      <c r="C77" s="28" t="s">
        <v>48</v>
      </c>
      <c r="D77" s="28" t="s">
        <v>620</v>
      </c>
      <c r="F77" s="29" t="s">
        <v>247</v>
      </c>
      <c r="G77" s="301">
        <v>1</v>
      </c>
      <c r="H77" s="403"/>
      <c r="I77" s="302">
        <f>G77*H77</f>
        <v>0</v>
      </c>
    </row>
    <row r="78" spans="1:9" s="28" customFormat="1" ht="270.60000000000002" customHeight="1">
      <c r="A78" s="304"/>
      <c r="D78" s="28" t="s">
        <v>621</v>
      </c>
      <c r="F78" s="29"/>
      <c r="G78" s="301"/>
      <c r="H78" s="403"/>
      <c r="I78" s="302"/>
    </row>
    <row r="79" spans="1:9" s="28" customFormat="1" ht="60">
      <c r="A79" s="28" t="s">
        <v>1230</v>
      </c>
      <c r="B79" s="28" t="s">
        <v>1231</v>
      </c>
      <c r="C79" s="28" t="s">
        <v>1218</v>
      </c>
      <c r="D79" s="28" t="s">
        <v>1209</v>
      </c>
      <c r="F79" s="29" t="s">
        <v>386</v>
      </c>
      <c r="G79" s="301">
        <v>43</v>
      </c>
      <c r="H79" s="403"/>
      <c r="I79" s="302">
        <f>G79*H79</f>
        <v>0</v>
      </c>
    </row>
    <row r="80" spans="1:9" s="28" customFormat="1" ht="45">
      <c r="A80" s="304" t="s">
        <v>201</v>
      </c>
      <c r="B80" s="28" t="s">
        <v>49</v>
      </c>
      <c r="C80" s="28" t="s">
        <v>50</v>
      </c>
      <c r="D80" s="28" t="s">
        <v>603</v>
      </c>
      <c r="F80" s="29" t="s">
        <v>247</v>
      </c>
      <c r="G80" s="301">
        <v>1</v>
      </c>
      <c r="H80" s="403"/>
      <c r="I80" s="302">
        <f>G80*H80</f>
        <v>0</v>
      </c>
    </row>
    <row r="81" spans="1:9" s="28" customFormat="1" ht="285">
      <c r="A81" s="304"/>
      <c r="D81" s="28" t="s">
        <v>622</v>
      </c>
      <c r="F81" s="29"/>
      <c r="G81" s="301"/>
      <c r="H81" s="403"/>
      <c r="I81" s="302"/>
    </row>
    <row r="82" spans="1:9" s="28" customFormat="1" ht="60">
      <c r="A82" s="28" t="s">
        <v>1232</v>
      </c>
      <c r="B82" s="28" t="s">
        <v>1233</v>
      </c>
      <c r="C82" s="28" t="s">
        <v>1218</v>
      </c>
      <c r="D82" s="28" t="s">
        <v>1209</v>
      </c>
      <c r="F82" s="29" t="s">
        <v>386</v>
      </c>
      <c r="G82" s="301">
        <v>37</v>
      </c>
      <c r="H82" s="403"/>
      <c r="I82" s="302">
        <f>G82*H82</f>
        <v>0</v>
      </c>
    </row>
    <row r="83" spans="1:9" s="28" customFormat="1">
      <c r="A83" s="304"/>
      <c r="F83" s="29"/>
      <c r="G83" s="301"/>
      <c r="H83" s="403"/>
      <c r="I83" s="302"/>
    </row>
    <row r="84" spans="1:9" s="28" customFormat="1">
      <c r="A84" s="304"/>
      <c r="F84" s="29"/>
      <c r="G84" s="301"/>
      <c r="H84" s="403"/>
      <c r="I84" s="302"/>
    </row>
    <row r="85" spans="1:9" s="28" customFormat="1" ht="60">
      <c r="A85" s="304" t="s">
        <v>202</v>
      </c>
      <c r="B85" s="28" t="s">
        <v>51</v>
      </c>
      <c r="C85" s="28" t="s">
        <v>52</v>
      </c>
      <c r="D85" s="28" t="s">
        <v>623</v>
      </c>
      <c r="F85" s="29" t="s">
        <v>247</v>
      </c>
      <c r="G85" s="301">
        <v>1</v>
      </c>
      <c r="H85" s="403"/>
      <c r="I85" s="302">
        <f>G85*H85</f>
        <v>0</v>
      </c>
    </row>
    <row r="86" spans="1:9" s="28" customFormat="1" ht="285">
      <c r="A86" s="304"/>
      <c r="D86" s="28" t="s">
        <v>624</v>
      </c>
      <c r="F86" s="29"/>
      <c r="G86" s="301"/>
      <c r="H86" s="403"/>
      <c r="I86" s="302"/>
    </row>
    <row r="87" spans="1:9" s="28" customFormat="1" ht="60">
      <c r="A87" s="28" t="s">
        <v>1234</v>
      </c>
      <c r="B87" s="28" t="s">
        <v>1235</v>
      </c>
      <c r="C87" s="28" t="s">
        <v>1218</v>
      </c>
      <c r="D87" s="28" t="s">
        <v>1209</v>
      </c>
      <c r="F87" s="29" t="s">
        <v>386</v>
      </c>
      <c r="G87" s="301">
        <v>30</v>
      </c>
      <c r="H87" s="403"/>
      <c r="I87" s="302">
        <f>G87*H87</f>
        <v>0</v>
      </c>
    </row>
    <row r="88" spans="1:9" s="28" customFormat="1" ht="44.25" customHeight="1">
      <c r="A88" s="308" t="s">
        <v>203</v>
      </c>
      <c r="B88" s="28" t="s">
        <v>53</v>
      </c>
      <c r="C88" s="28" t="s">
        <v>54</v>
      </c>
      <c r="D88" s="28" t="s">
        <v>625</v>
      </c>
      <c r="F88" s="29" t="s">
        <v>247</v>
      </c>
      <c r="G88" s="301">
        <v>1</v>
      </c>
      <c r="H88" s="403"/>
      <c r="I88" s="302">
        <f>G88*H88</f>
        <v>0</v>
      </c>
    </row>
    <row r="89" spans="1:9" s="28" customFormat="1" ht="120">
      <c r="A89" s="308"/>
      <c r="D89" s="28" t="s">
        <v>604</v>
      </c>
      <c r="F89" s="29"/>
      <c r="G89" s="301"/>
      <c r="H89" s="403"/>
      <c r="I89" s="302"/>
    </row>
    <row r="90" spans="1:9" s="28" customFormat="1" ht="60">
      <c r="A90" s="28" t="s">
        <v>1236</v>
      </c>
      <c r="B90" s="28" t="s">
        <v>1237</v>
      </c>
      <c r="C90" s="28" t="s">
        <v>1238</v>
      </c>
      <c r="D90" s="28" t="s">
        <v>1209</v>
      </c>
      <c r="F90" s="29" t="s">
        <v>386</v>
      </c>
      <c r="G90" s="301">
        <v>34</v>
      </c>
      <c r="H90" s="403"/>
      <c r="I90" s="302">
        <f>G90*H90</f>
        <v>0</v>
      </c>
    </row>
    <row r="91" spans="1:9" s="28" customFormat="1" ht="45">
      <c r="A91" s="304" t="s">
        <v>204</v>
      </c>
      <c r="B91" s="28" t="s">
        <v>55</v>
      </c>
      <c r="C91" s="28" t="s">
        <v>56</v>
      </c>
      <c r="D91" s="28" t="s">
        <v>1549</v>
      </c>
      <c r="F91" s="29" t="s">
        <v>247</v>
      </c>
      <c r="G91" s="301">
        <v>1</v>
      </c>
      <c r="H91" s="403"/>
      <c r="I91" s="302">
        <f>G91*H91</f>
        <v>0</v>
      </c>
    </row>
    <row r="92" spans="1:9" s="28" customFormat="1" ht="265.5" customHeight="1">
      <c r="A92" s="304"/>
      <c r="D92" s="28" t="s">
        <v>626</v>
      </c>
      <c r="F92" s="29"/>
      <c r="G92" s="301"/>
      <c r="H92" s="403"/>
      <c r="I92" s="302"/>
    </row>
    <row r="93" spans="1:9" s="28" customFormat="1" ht="205.5" customHeight="1">
      <c r="A93" s="304"/>
      <c r="D93" s="28" t="s">
        <v>627</v>
      </c>
      <c r="F93" s="29"/>
      <c r="G93" s="301"/>
      <c r="H93" s="403"/>
      <c r="I93" s="302"/>
    </row>
    <row r="94" spans="1:9" s="28" customFormat="1" ht="150">
      <c r="A94" s="304"/>
      <c r="D94" s="28" t="s">
        <v>544</v>
      </c>
      <c r="F94" s="29"/>
      <c r="G94" s="301"/>
      <c r="H94" s="403"/>
      <c r="I94" s="302"/>
    </row>
    <row r="95" spans="1:9" s="28" customFormat="1" ht="347.45" customHeight="1">
      <c r="A95" s="304"/>
      <c r="D95" s="28" t="s">
        <v>545</v>
      </c>
      <c r="F95" s="29"/>
      <c r="G95" s="301"/>
      <c r="H95" s="403"/>
      <c r="I95" s="302"/>
    </row>
    <row r="96" spans="1:9" s="28" customFormat="1" ht="135.75" customHeight="1">
      <c r="A96" s="304"/>
      <c r="D96" s="28" t="s">
        <v>628</v>
      </c>
      <c r="F96" s="29"/>
      <c r="G96" s="301"/>
      <c r="H96" s="403"/>
      <c r="I96" s="302"/>
    </row>
    <row r="97" spans="1:9" s="28" customFormat="1" ht="120">
      <c r="A97" s="304"/>
      <c r="D97" s="28" t="s">
        <v>546</v>
      </c>
      <c r="F97" s="29"/>
      <c r="G97" s="301"/>
      <c r="H97" s="403"/>
      <c r="I97" s="302"/>
    </row>
    <row r="98" spans="1:9" s="28" customFormat="1" ht="252.6" customHeight="1">
      <c r="A98" s="304"/>
      <c r="D98" s="28" t="s">
        <v>547</v>
      </c>
      <c r="F98" s="29"/>
      <c r="G98" s="301"/>
      <c r="H98" s="403"/>
      <c r="I98" s="302"/>
    </row>
    <row r="99" spans="1:9" s="28" customFormat="1" ht="309" customHeight="1">
      <c r="A99" s="304"/>
      <c r="D99" s="28" t="s">
        <v>548</v>
      </c>
      <c r="F99" s="29"/>
      <c r="G99" s="301"/>
      <c r="H99" s="403"/>
      <c r="I99" s="302"/>
    </row>
    <row r="100" spans="1:9" s="28" customFormat="1" ht="238.15" customHeight="1">
      <c r="A100" s="304"/>
      <c r="D100" s="28" t="s">
        <v>629</v>
      </c>
      <c r="F100" s="29"/>
      <c r="G100" s="301"/>
      <c r="H100" s="403"/>
      <c r="I100" s="302"/>
    </row>
    <row r="101" spans="1:9" s="28" customFormat="1" ht="60">
      <c r="A101" s="28" t="s">
        <v>1239</v>
      </c>
      <c r="B101" s="28" t="s">
        <v>1240</v>
      </c>
      <c r="C101" s="28" t="s">
        <v>1241</v>
      </c>
      <c r="D101" s="28" t="s">
        <v>1209</v>
      </c>
      <c r="F101" s="29" t="s">
        <v>386</v>
      </c>
      <c r="G101" s="301">
        <v>54</v>
      </c>
      <c r="H101" s="403"/>
      <c r="I101" s="302">
        <f>G101*H101</f>
        <v>0</v>
      </c>
    </row>
    <row r="102" spans="1:9" s="28" customFormat="1">
      <c r="A102" s="304"/>
      <c r="F102" s="29"/>
      <c r="G102" s="301"/>
      <c r="H102" s="403"/>
      <c r="I102" s="302"/>
    </row>
    <row r="103" spans="1:9" s="28" customFormat="1" ht="45">
      <c r="A103" s="304" t="s">
        <v>206</v>
      </c>
      <c r="B103" s="28" t="s">
        <v>57</v>
      </c>
      <c r="C103" s="28" t="s">
        <v>58</v>
      </c>
      <c r="D103" s="28" t="s">
        <v>630</v>
      </c>
      <c r="F103" s="29" t="s">
        <v>247</v>
      </c>
      <c r="G103" s="301">
        <v>1</v>
      </c>
      <c r="H103" s="403"/>
      <c r="I103" s="302">
        <f>G103*H103</f>
        <v>0</v>
      </c>
    </row>
    <row r="104" spans="1:9" s="28" customFormat="1" ht="255.75" customHeight="1">
      <c r="A104" s="304"/>
      <c r="D104" s="28" t="s">
        <v>1296</v>
      </c>
      <c r="F104" s="29"/>
      <c r="G104" s="301"/>
      <c r="H104" s="403"/>
      <c r="I104" s="302"/>
    </row>
    <row r="105" spans="1:9" s="28" customFormat="1" ht="60">
      <c r="A105" s="28" t="s">
        <v>1242</v>
      </c>
      <c r="B105" s="28" t="s">
        <v>1243</v>
      </c>
      <c r="C105" s="28" t="s">
        <v>1208</v>
      </c>
      <c r="D105" s="28" t="s">
        <v>1209</v>
      </c>
      <c r="F105" s="29" t="s">
        <v>386</v>
      </c>
      <c r="G105" s="301">
        <v>42</v>
      </c>
      <c r="H105" s="403"/>
      <c r="I105" s="302">
        <f>G105*H105</f>
        <v>0</v>
      </c>
    </row>
    <row r="106" spans="1:9" s="28" customFormat="1" ht="53.25" customHeight="1">
      <c r="A106" s="304" t="s">
        <v>207</v>
      </c>
      <c r="B106" s="28" t="s">
        <v>59</v>
      </c>
      <c r="C106" s="28" t="s">
        <v>60</v>
      </c>
      <c r="D106" s="28" t="s">
        <v>631</v>
      </c>
      <c r="F106" s="29" t="s">
        <v>247</v>
      </c>
      <c r="G106" s="301">
        <v>1</v>
      </c>
      <c r="H106" s="403"/>
      <c r="I106" s="302">
        <f>G106*H106</f>
        <v>0</v>
      </c>
    </row>
    <row r="107" spans="1:9" s="28" customFormat="1" ht="390">
      <c r="A107" s="304"/>
      <c r="D107" s="28" t="s">
        <v>1297</v>
      </c>
      <c r="F107" s="29"/>
      <c r="G107" s="301"/>
      <c r="H107" s="403"/>
      <c r="I107" s="302"/>
    </row>
    <row r="108" spans="1:9" s="28" customFormat="1" ht="60">
      <c r="A108" s="28" t="s">
        <v>1244</v>
      </c>
      <c r="B108" s="28" t="s">
        <v>1245</v>
      </c>
      <c r="C108" s="28" t="s">
        <v>1229</v>
      </c>
      <c r="D108" s="28" t="s">
        <v>1209</v>
      </c>
      <c r="F108" s="29" t="s">
        <v>386</v>
      </c>
      <c r="G108" s="301">
        <v>20</v>
      </c>
      <c r="H108" s="403"/>
      <c r="I108" s="302">
        <f>G108*H108</f>
        <v>0</v>
      </c>
    </row>
    <row r="109" spans="1:9" s="28" customFormat="1">
      <c r="A109" s="304"/>
      <c r="F109" s="29"/>
      <c r="G109" s="301"/>
      <c r="H109" s="403"/>
      <c r="I109" s="302"/>
    </row>
    <row r="110" spans="1:9" s="28" customFormat="1" ht="45">
      <c r="A110" s="304" t="s">
        <v>208</v>
      </c>
      <c r="B110" s="28" t="s">
        <v>61</v>
      </c>
      <c r="C110" s="28" t="s">
        <v>62</v>
      </c>
      <c r="D110" s="28" t="s">
        <v>606</v>
      </c>
      <c r="F110" s="29" t="s">
        <v>247</v>
      </c>
      <c r="G110" s="301">
        <v>1</v>
      </c>
      <c r="H110" s="403"/>
      <c r="I110" s="302">
        <f>G110*H110</f>
        <v>0</v>
      </c>
    </row>
    <row r="111" spans="1:9" s="28" customFormat="1" ht="255">
      <c r="A111" s="304"/>
      <c r="D111" s="28" t="s">
        <v>1298</v>
      </c>
      <c r="F111" s="29"/>
      <c r="G111" s="301"/>
      <c r="H111" s="403"/>
      <c r="I111" s="302"/>
    </row>
    <row r="112" spans="1:9" s="28" customFormat="1" ht="60">
      <c r="A112" s="28" t="s">
        <v>1246</v>
      </c>
      <c r="B112" s="28" t="s">
        <v>1247</v>
      </c>
      <c r="C112" s="28" t="s">
        <v>1241</v>
      </c>
      <c r="D112" s="28" t="s">
        <v>1209</v>
      </c>
      <c r="F112" s="29" t="s">
        <v>386</v>
      </c>
      <c r="G112" s="301">
        <v>32</v>
      </c>
      <c r="H112" s="403"/>
      <c r="I112" s="302">
        <f>G112*H112</f>
        <v>0</v>
      </c>
    </row>
    <row r="113" spans="1:9" s="28" customFormat="1">
      <c r="A113" s="304"/>
      <c r="F113" s="29"/>
      <c r="G113" s="301"/>
      <c r="H113" s="403"/>
      <c r="I113" s="302"/>
    </row>
    <row r="114" spans="1:9" s="28" customFormat="1" ht="30">
      <c r="A114" s="304" t="s">
        <v>210</v>
      </c>
      <c r="B114" s="28" t="s">
        <v>63</v>
      </c>
      <c r="C114" s="28" t="s">
        <v>64</v>
      </c>
      <c r="D114" s="28" t="s">
        <v>605</v>
      </c>
      <c r="F114" s="29" t="s">
        <v>247</v>
      </c>
      <c r="G114" s="301">
        <v>1</v>
      </c>
      <c r="H114" s="403"/>
      <c r="I114" s="302">
        <f>G114*H114</f>
        <v>0</v>
      </c>
    </row>
    <row r="115" spans="1:9" s="28" customFormat="1" ht="300">
      <c r="A115" s="304"/>
      <c r="D115" s="28" t="s">
        <v>1299</v>
      </c>
      <c r="F115" s="29"/>
      <c r="G115" s="301"/>
      <c r="H115" s="403"/>
      <c r="I115" s="302"/>
    </row>
    <row r="116" spans="1:9" s="28" customFormat="1" ht="244.15" customHeight="1">
      <c r="A116" s="304"/>
      <c r="D116" s="28" t="s">
        <v>549</v>
      </c>
      <c r="F116" s="29"/>
      <c r="G116" s="301"/>
      <c r="H116" s="403"/>
      <c r="I116" s="302"/>
    </row>
    <row r="117" spans="1:9" s="28" customFormat="1" ht="60">
      <c r="A117" s="28" t="s">
        <v>1248</v>
      </c>
      <c r="B117" s="28" t="s">
        <v>1249</v>
      </c>
      <c r="C117" s="28" t="s">
        <v>1208</v>
      </c>
      <c r="D117" s="28" t="s">
        <v>1209</v>
      </c>
      <c r="F117" s="29" t="s">
        <v>386</v>
      </c>
      <c r="G117" s="301">
        <v>32</v>
      </c>
      <c r="H117" s="403"/>
      <c r="I117" s="302">
        <f>G117*H117</f>
        <v>0</v>
      </c>
    </row>
    <row r="118" spans="1:9" s="28" customFormat="1">
      <c r="A118" s="304"/>
      <c r="F118" s="29"/>
      <c r="G118" s="301"/>
      <c r="H118" s="403"/>
      <c r="I118" s="302"/>
    </row>
    <row r="119" spans="1:9" s="28" customFormat="1" ht="75">
      <c r="A119" s="304" t="s">
        <v>211</v>
      </c>
      <c r="B119" s="28" t="s">
        <v>65</v>
      </c>
      <c r="C119" s="28" t="s">
        <v>209</v>
      </c>
      <c r="D119" s="28" t="s">
        <v>632</v>
      </c>
      <c r="F119" s="29" t="s">
        <v>247</v>
      </c>
      <c r="G119" s="301">
        <v>1</v>
      </c>
      <c r="H119" s="403"/>
      <c r="I119" s="302">
        <f t="shared" ref="I119:I133" si="2">G119*H119</f>
        <v>0</v>
      </c>
    </row>
    <row r="120" spans="1:9" s="28" customFormat="1" ht="240">
      <c r="A120" s="304"/>
      <c r="D120" s="28" t="s">
        <v>607</v>
      </c>
      <c r="F120" s="29"/>
      <c r="G120" s="301"/>
      <c r="H120" s="403"/>
      <c r="I120" s="302"/>
    </row>
    <row r="121" spans="1:9" s="28" customFormat="1" ht="60">
      <c r="A121" s="28" t="s">
        <v>1250</v>
      </c>
      <c r="B121" s="28" t="s">
        <v>1251</v>
      </c>
      <c r="C121" s="28" t="s">
        <v>1218</v>
      </c>
      <c r="D121" s="28" t="s">
        <v>1209</v>
      </c>
      <c r="F121" s="29" t="s">
        <v>386</v>
      </c>
      <c r="G121" s="301">
        <v>35</v>
      </c>
      <c r="H121" s="403"/>
      <c r="I121" s="302">
        <f>G121*H121</f>
        <v>0</v>
      </c>
    </row>
    <row r="122" spans="1:9" s="28" customFormat="1" ht="69.75" customHeight="1">
      <c r="A122" s="309" t="s">
        <v>212</v>
      </c>
      <c r="B122" s="310" t="s">
        <v>66</v>
      </c>
      <c r="C122" s="310" t="s">
        <v>526</v>
      </c>
      <c r="D122" s="310" t="s">
        <v>633</v>
      </c>
      <c r="E122" s="310"/>
      <c r="F122" s="311" t="s">
        <v>247</v>
      </c>
      <c r="G122" s="312">
        <v>1</v>
      </c>
      <c r="H122" s="405"/>
      <c r="I122" s="302">
        <f t="shared" si="2"/>
        <v>0</v>
      </c>
    </row>
    <row r="123" spans="1:9" s="28" customFormat="1" ht="231.75">
      <c r="A123" s="304"/>
      <c r="D123" s="28" t="s">
        <v>608</v>
      </c>
      <c r="F123" s="29"/>
      <c r="G123" s="301"/>
      <c r="H123" s="403"/>
      <c r="I123" s="302"/>
    </row>
    <row r="124" spans="1:9" s="28" customFormat="1" ht="60">
      <c r="A124" s="28" t="s">
        <v>1252</v>
      </c>
      <c r="B124" s="28" t="s">
        <v>1253</v>
      </c>
      <c r="C124" s="28" t="s">
        <v>1218</v>
      </c>
      <c r="D124" s="28" t="s">
        <v>1209</v>
      </c>
      <c r="F124" s="29" t="s">
        <v>386</v>
      </c>
      <c r="G124" s="301">
        <v>30</v>
      </c>
      <c r="H124" s="403"/>
      <c r="I124" s="302">
        <f>G124*H124</f>
        <v>0</v>
      </c>
    </row>
    <row r="125" spans="1:9" s="28" customFormat="1" ht="30">
      <c r="A125" s="304" t="s">
        <v>213</v>
      </c>
      <c r="B125" s="28" t="s">
        <v>67</v>
      </c>
      <c r="C125" s="28" t="s">
        <v>68</v>
      </c>
      <c r="D125" s="28" t="s">
        <v>609</v>
      </c>
      <c r="F125" s="29" t="s">
        <v>247</v>
      </c>
      <c r="G125" s="301">
        <v>1</v>
      </c>
      <c r="H125" s="403"/>
      <c r="I125" s="302">
        <f t="shared" si="2"/>
        <v>0</v>
      </c>
    </row>
    <row r="126" spans="1:9" s="28" customFormat="1" ht="150">
      <c r="A126" s="304"/>
      <c r="D126" s="28" t="s">
        <v>634</v>
      </c>
      <c r="F126" s="29"/>
      <c r="G126" s="301"/>
      <c r="H126" s="403"/>
      <c r="I126" s="302"/>
    </row>
    <row r="127" spans="1:9" s="28" customFormat="1" ht="34.5" customHeight="1">
      <c r="A127" s="304" t="s">
        <v>214</v>
      </c>
      <c r="B127" s="28" t="s">
        <v>69</v>
      </c>
      <c r="C127" s="28" t="s">
        <v>70</v>
      </c>
      <c r="D127" s="28" t="s">
        <v>635</v>
      </c>
      <c r="F127" s="29" t="s">
        <v>247</v>
      </c>
      <c r="G127" s="301">
        <v>2</v>
      </c>
      <c r="H127" s="403"/>
      <c r="I127" s="302">
        <f t="shared" si="2"/>
        <v>0</v>
      </c>
    </row>
    <row r="128" spans="1:9" s="28" customFormat="1" ht="30">
      <c r="A128" s="304" t="s">
        <v>216</v>
      </c>
      <c r="B128" s="28" t="s">
        <v>71</v>
      </c>
      <c r="C128" s="28" t="s">
        <v>72</v>
      </c>
      <c r="D128" s="28" t="s">
        <v>1550</v>
      </c>
      <c r="F128" s="29" t="s">
        <v>248</v>
      </c>
      <c r="G128" s="301">
        <v>1</v>
      </c>
      <c r="H128" s="403"/>
      <c r="I128" s="302">
        <f t="shared" si="2"/>
        <v>0</v>
      </c>
    </row>
    <row r="129" spans="1:9" s="28" customFormat="1" ht="45">
      <c r="A129" s="304" t="s">
        <v>221</v>
      </c>
      <c r="B129" s="28" t="s">
        <v>74</v>
      </c>
      <c r="C129" s="28" t="s">
        <v>75</v>
      </c>
      <c r="D129" s="28" t="s">
        <v>610</v>
      </c>
      <c r="F129" s="29" t="s">
        <v>247</v>
      </c>
      <c r="G129" s="301">
        <v>1</v>
      </c>
      <c r="H129" s="403"/>
      <c r="I129" s="302">
        <f t="shared" si="2"/>
        <v>0</v>
      </c>
    </row>
    <row r="130" spans="1:9" s="28" customFormat="1" ht="137.25">
      <c r="A130" s="304"/>
      <c r="D130" s="28" t="s">
        <v>1300</v>
      </c>
      <c r="F130" s="29"/>
      <c r="G130" s="301"/>
      <c r="H130" s="403"/>
      <c r="I130" s="302"/>
    </row>
    <row r="131" spans="1:9" s="28" customFormat="1" ht="60">
      <c r="A131" s="28" t="s">
        <v>1252</v>
      </c>
      <c r="B131" s="28" t="s">
        <v>1254</v>
      </c>
      <c r="C131" s="28" t="s">
        <v>1238</v>
      </c>
      <c r="D131" s="28" t="s">
        <v>1209</v>
      </c>
      <c r="F131" s="29" t="s">
        <v>386</v>
      </c>
      <c r="G131" s="301">
        <v>30</v>
      </c>
      <c r="H131" s="403"/>
      <c r="I131" s="302">
        <f>G131*H131</f>
        <v>0</v>
      </c>
    </row>
    <row r="132" spans="1:9" s="28" customFormat="1" ht="150.75" customHeight="1">
      <c r="A132" s="304" t="s">
        <v>222</v>
      </c>
      <c r="B132" s="28" t="s">
        <v>218</v>
      </c>
      <c r="C132" s="28" t="s">
        <v>215</v>
      </c>
      <c r="D132" s="28" t="s">
        <v>1551</v>
      </c>
      <c r="F132" s="29" t="s">
        <v>247</v>
      </c>
      <c r="G132" s="301">
        <v>1</v>
      </c>
      <c r="H132" s="403"/>
      <c r="I132" s="302">
        <f t="shared" si="2"/>
        <v>0</v>
      </c>
    </row>
    <row r="133" spans="1:9" s="28" customFormat="1">
      <c r="A133" s="304" t="s">
        <v>223</v>
      </c>
      <c r="B133" s="28" t="s">
        <v>218</v>
      </c>
      <c r="C133" s="28" t="s">
        <v>217</v>
      </c>
      <c r="D133" s="28" t="s">
        <v>550</v>
      </c>
      <c r="F133" s="29" t="s">
        <v>248</v>
      </c>
      <c r="G133" s="301">
        <v>8</v>
      </c>
      <c r="H133" s="403"/>
      <c r="I133" s="302">
        <f t="shared" si="2"/>
        <v>0</v>
      </c>
    </row>
    <row r="134" spans="1:9" s="313" customFormat="1">
      <c r="B134" s="314"/>
      <c r="C134" s="283"/>
      <c r="D134" s="284"/>
      <c r="E134" s="315"/>
      <c r="F134" s="316"/>
      <c r="G134" s="317"/>
      <c r="H134" s="406"/>
    </row>
    <row r="135" spans="1:9" s="313" customFormat="1" ht="30">
      <c r="A135" s="318" t="s">
        <v>224</v>
      </c>
      <c r="B135" s="319" t="s">
        <v>493</v>
      </c>
      <c r="C135" s="320" t="s">
        <v>492</v>
      </c>
      <c r="D135" s="321" t="s">
        <v>1385</v>
      </c>
      <c r="E135" s="322"/>
      <c r="F135" s="322" t="s">
        <v>247</v>
      </c>
      <c r="G135" s="323">
        <v>1</v>
      </c>
      <c r="H135" s="407"/>
      <c r="I135" s="324" t="str">
        <f>IF((G135*H135)=0,"",(H135*G135))</f>
        <v/>
      </c>
    </row>
    <row r="136" spans="1:9" s="313" customFormat="1" ht="30">
      <c r="A136" s="314"/>
      <c r="B136" s="314"/>
      <c r="C136" s="282"/>
      <c r="D136" s="282" t="s">
        <v>677</v>
      </c>
      <c r="E136" s="325"/>
      <c r="F136" s="326"/>
      <c r="G136" s="327"/>
      <c r="H136" s="408"/>
      <c r="I136" s="317"/>
    </row>
    <row r="137" spans="1:9" s="313" customFormat="1" ht="45">
      <c r="A137" s="314"/>
      <c r="B137" s="314"/>
      <c r="C137" s="282"/>
      <c r="D137" s="282" t="s">
        <v>1383</v>
      </c>
      <c r="E137" s="325"/>
      <c r="F137" s="326"/>
      <c r="G137" s="327"/>
      <c r="H137" s="408"/>
      <c r="I137" s="317"/>
    </row>
    <row r="138" spans="1:9" s="313" customFormat="1">
      <c r="A138" s="314"/>
      <c r="B138" s="314"/>
      <c r="C138" s="282"/>
      <c r="D138" s="282" t="s">
        <v>373</v>
      </c>
      <c r="E138" s="325"/>
      <c r="F138" s="326"/>
      <c r="G138" s="327"/>
      <c r="H138" s="408"/>
      <c r="I138" s="317"/>
    </row>
    <row r="139" spans="1:9" s="313" customFormat="1" ht="30">
      <c r="A139" s="314"/>
      <c r="B139" s="314"/>
      <c r="C139" s="282"/>
      <c r="D139" s="282" t="s">
        <v>678</v>
      </c>
      <c r="E139" s="325"/>
      <c r="F139" s="326"/>
      <c r="G139" s="327"/>
      <c r="H139" s="408"/>
      <c r="I139" s="317"/>
    </row>
    <row r="140" spans="1:9" s="313" customFormat="1">
      <c r="A140" s="314"/>
      <c r="B140" s="314"/>
      <c r="C140" s="282"/>
      <c r="D140" s="282" t="s">
        <v>374</v>
      </c>
      <c r="E140" s="325"/>
      <c r="F140" s="326"/>
      <c r="G140" s="327"/>
      <c r="H140" s="408"/>
      <c r="I140" s="317"/>
    </row>
    <row r="141" spans="1:9" s="313" customFormat="1" ht="45">
      <c r="A141" s="314"/>
      <c r="B141" s="314"/>
      <c r="C141" s="282"/>
      <c r="D141" s="282" t="s">
        <v>679</v>
      </c>
      <c r="E141" s="325"/>
      <c r="F141" s="326"/>
      <c r="G141" s="327"/>
      <c r="H141" s="408"/>
      <c r="I141" s="317"/>
    </row>
    <row r="142" spans="1:9" s="313" customFormat="1">
      <c r="A142" s="314"/>
      <c r="B142" s="314"/>
      <c r="C142" s="282"/>
      <c r="D142" s="282" t="s">
        <v>680</v>
      </c>
      <c r="E142" s="325"/>
      <c r="F142" s="326"/>
      <c r="G142" s="327"/>
      <c r="H142" s="408"/>
      <c r="I142" s="317"/>
    </row>
    <row r="143" spans="1:9" s="313" customFormat="1">
      <c r="A143" s="314"/>
      <c r="B143" s="314"/>
      <c r="C143" s="282"/>
      <c r="D143" s="282" t="s">
        <v>681</v>
      </c>
      <c r="E143" s="325"/>
      <c r="F143" s="326"/>
      <c r="G143" s="327"/>
      <c r="H143" s="408"/>
      <c r="I143" s="317"/>
    </row>
    <row r="144" spans="1:9" s="313" customFormat="1" ht="30">
      <c r="A144" s="314"/>
      <c r="B144" s="314"/>
      <c r="C144" s="282"/>
      <c r="D144" s="282" t="s">
        <v>682</v>
      </c>
      <c r="E144" s="325"/>
      <c r="F144" s="326"/>
      <c r="G144" s="327"/>
      <c r="H144" s="408"/>
      <c r="I144" s="317"/>
    </row>
    <row r="145" spans="1:9" s="313" customFormat="1" ht="35.25" customHeight="1">
      <c r="A145" s="314"/>
      <c r="B145" s="314"/>
      <c r="C145" s="282"/>
      <c r="D145" s="282" t="s">
        <v>1552</v>
      </c>
      <c r="E145" s="325"/>
      <c r="F145" s="326"/>
      <c r="G145" s="327"/>
      <c r="H145" s="408"/>
      <c r="I145" s="317"/>
    </row>
    <row r="146" spans="1:9" s="313" customFormat="1">
      <c r="A146" s="314"/>
      <c r="B146" s="314"/>
      <c r="C146" s="282"/>
      <c r="D146" s="282"/>
      <c r="E146" s="325"/>
      <c r="F146" s="326"/>
      <c r="G146" s="327"/>
      <c r="H146" s="408"/>
      <c r="I146" s="317"/>
    </row>
    <row r="147" spans="1:9" s="313" customFormat="1">
      <c r="A147" s="314"/>
      <c r="B147" s="314"/>
      <c r="C147" s="282"/>
      <c r="D147" s="282" t="s">
        <v>375</v>
      </c>
      <c r="E147" s="325"/>
      <c r="F147" s="326"/>
      <c r="G147" s="327"/>
      <c r="H147" s="408"/>
      <c r="I147" s="317"/>
    </row>
    <row r="148" spans="1:9" s="313" customFormat="1">
      <c r="A148" s="314"/>
      <c r="B148" s="314"/>
      <c r="C148" s="282"/>
      <c r="D148" s="282" t="s">
        <v>376</v>
      </c>
      <c r="E148" s="325"/>
      <c r="F148" s="326"/>
      <c r="G148" s="328"/>
      <c r="H148" s="409"/>
      <c r="I148" s="317"/>
    </row>
    <row r="149" spans="1:9" s="313" customFormat="1">
      <c r="A149" s="314"/>
      <c r="B149" s="314"/>
      <c r="C149" s="282"/>
      <c r="D149" s="282" t="s">
        <v>683</v>
      </c>
      <c r="E149" s="325"/>
      <c r="F149" s="326"/>
      <c r="G149" s="328"/>
      <c r="H149" s="409"/>
      <c r="I149" s="317"/>
    </row>
    <row r="150" spans="1:9" s="313" customFormat="1">
      <c r="C150" s="282"/>
      <c r="D150" s="282" t="s">
        <v>377</v>
      </c>
      <c r="E150" s="325"/>
      <c r="F150" s="326"/>
      <c r="G150" s="328"/>
      <c r="H150" s="409"/>
    </row>
    <row r="151" spans="1:9" s="313" customFormat="1">
      <c r="C151" s="282"/>
      <c r="D151" s="282" t="s">
        <v>684</v>
      </c>
      <c r="E151" s="325"/>
      <c r="F151" s="326"/>
      <c r="G151" s="328"/>
      <c r="H151" s="409"/>
    </row>
    <row r="152" spans="1:9" s="313" customFormat="1">
      <c r="C152" s="282"/>
      <c r="D152" s="282" t="s">
        <v>378</v>
      </c>
      <c r="E152" s="325"/>
      <c r="F152" s="326"/>
      <c r="G152" s="328"/>
      <c r="H152" s="409"/>
    </row>
    <row r="153" spans="1:9" s="313" customFormat="1">
      <c r="C153" s="282"/>
      <c r="D153" s="282"/>
      <c r="E153" s="325"/>
      <c r="F153" s="326"/>
      <c r="G153" s="328"/>
      <c r="H153" s="409"/>
    </row>
    <row r="154" spans="1:9" s="313" customFormat="1">
      <c r="C154" s="282"/>
      <c r="D154" s="282" t="s">
        <v>379</v>
      </c>
      <c r="E154" s="325"/>
      <c r="F154" s="326"/>
      <c r="G154" s="328"/>
      <c r="H154" s="409"/>
    </row>
    <row r="155" spans="1:9" s="313" customFormat="1">
      <c r="C155" s="282"/>
      <c r="D155" s="282" t="s">
        <v>380</v>
      </c>
      <c r="E155" s="325"/>
      <c r="F155" s="326"/>
      <c r="G155" s="328"/>
      <c r="H155" s="409"/>
    </row>
    <row r="156" spans="1:9" s="313" customFormat="1">
      <c r="C156" s="282"/>
      <c r="D156" s="282" t="s">
        <v>381</v>
      </c>
      <c r="E156" s="325"/>
      <c r="F156" s="326"/>
      <c r="G156" s="328"/>
      <c r="H156" s="409"/>
    </row>
    <row r="157" spans="1:9" s="313" customFormat="1">
      <c r="C157" s="282"/>
      <c r="D157" s="282" t="s">
        <v>382</v>
      </c>
      <c r="E157" s="325"/>
      <c r="F157" s="326"/>
      <c r="G157" s="328"/>
      <c r="H157" s="409"/>
    </row>
    <row r="158" spans="1:9" s="313" customFormat="1">
      <c r="C158" s="282"/>
      <c r="D158" s="282"/>
      <c r="E158" s="325"/>
      <c r="F158" s="326"/>
      <c r="G158" s="328"/>
      <c r="H158" s="409"/>
    </row>
    <row r="159" spans="1:9" s="313" customFormat="1">
      <c r="C159" s="282"/>
      <c r="D159" s="282" t="s">
        <v>685</v>
      </c>
      <c r="E159" s="325"/>
      <c r="F159" s="326"/>
      <c r="G159" s="328"/>
      <c r="H159" s="409"/>
    </row>
    <row r="160" spans="1:9" s="313" customFormat="1">
      <c r="C160" s="282"/>
      <c r="D160" s="282" t="s">
        <v>686</v>
      </c>
      <c r="E160" s="325"/>
      <c r="F160" s="326"/>
      <c r="G160" s="328"/>
      <c r="H160" s="409"/>
    </row>
    <row r="161" spans="1:9" s="313" customFormat="1">
      <c r="C161" s="282"/>
      <c r="D161" s="282" t="s">
        <v>1380</v>
      </c>
      <c r="E161" s="325"/>
      <c r="F161" s="326"/>
      <c r="G161" s="328"/>
      <c r="H161" s="409"/>
    </row>
    <row r="162" spans="1:9" s="313" customFormat="1">
      <c r="C162" s="282"/>
      <c r="D162" s="282" t="s">
        <v>687</v>
      </c>
      <c r="E162" s="325"/>
      <c r="F162" s="326"/>
      <c r="G162" s="328"/>
      <c r="H162" s="409"/>
    </row>
    <row r="163" spans="1:9" s="313" customFormat="1">
      <c r="C163" s="282"/>
      <c r="D163" s="329"/>
      <c r="E163" s="325"/>
      <c r="F163" s="326"/>
      <c r="G163" s="328"/>
      <c r="H163" s="409"/>
    </row>
    <row r="164" spans="1:9" s="104" customFormat="1" ht="60">
      <c r="A164" s="28" t="s">
        <v>1255</v>
      </c>
      <c r="B164" s="28" t="s">
        <v>1256</v>
      </c>
      <c r="C164" s="28" t="s">
        <v>1257</v>
      </c>
      <c r="D164" s="28" t="s">
        <v>1209</v>
      </c>
      <c r="E164" s="28"/>
      <c r="F164" s="29" t="s">
        <v>386</v>
      </c>
      <c r="G164" s="301">
        <v>40</v>
      </c>
      <c r="H164" s="403"/>
      <c r="I164" s="302">
        <f>G164*H164</f>
        <v>0</v>
      </c>
    </row>
    <row r="165" spans="1:9" s="313" customFormat="1">
      <c r="C165" s="282"/>
      <c r="D165" s="330"/>
      <c r="E165" s="325"/>
      <c r="F165" s="331"/>
      <c r="G165" s="327"/>
      <c r="H165" s="408"/>
    </row>
    <row r="166" spans="1:9" s="313" customFormat="1">
      <c r="A166" s="332" t="s">
        <v>249</v>
      </c>
      <c r="B166" s="314"/>
      <c r="C166" s="283"/>
      <c r="D166" s="333" t="s">
        <v>383</v>
      </c>
      <c r="E166" s="334"/>
      <c r="F166" s="334"/>
      <c r="G166" s="12"/>
      <c r="H166" s="410"/>
      <c r="I166" s="317"/>
    </row>
    <row r="167" spans="1:9" s="313" customFormat="1" ht="75">
      <c r="A167" s="332"/>
      <c r="B167" s="336"/>
      <c r="C167" s="337"/>
      <c r="D167" s="338" t="s">
        <v>1384</v>
      </c>
      <c r="E167" s="334"/>
      <c r="F167" s="334"/>
      <c r="G167" s="12"/>
      <c r="H167" s="410"/>
      <c r="I167" s="339"/>
    </row>
    <row r="168" spans="1:9" s="313" customFormat="1">
      <c r="A168" s="340"/>
      <c r="B168" s="341"/>
      <c r="C168" s="338"/>
      <c r="D168" s="338"/>
      <c r="E168" s="342"/>
      <c r="F168" s="342"/>
      <c r="G168" s="343"/>
      <c r="H168" s="411"/>
      <c r="I168" s="339"/>
    </row>
    <row r="169" spans="1:9" s="313" customFormat="1">
      <c r="A169" s="332" t="s">
        <v>468</v>
      </c>
      <c r="B169" s="336"/>
      <c r="C169" s="337"/>
      <c r="D169" s="337" t="s">
        <v>384</v>
      </c>
      <c r="E169" s="342"/>
      <c r="F169" s="342"/>
      <c r="G169" s="343"/>
      <c r="H169" s="411"/>
      <c r="I169" s="339"/>
    </row>
    <row r="170" spans="1:9" s="313" customFormat="1">
      <c r="A170" s="332"/>
      <c r="B170" s="332"/>
      <c r="C170" s="338"/>
      <c r="D170" s="344" t="s">
        <v>385</v>
      </c>
      <c r="E170" s="334"/>
      <c r="F170" s="334" t="s">
        <v>386</v>
      </c>
      <c r="G170" s="345">
        <v>8</v>
      </c>
      <c r="H170" s="412"/>
      <c r="I170" s="335" t="str">
        <f t="shared" ref="I170:I181" si="3">IF((G170*H170)=0,"",(H170*G170))</f>
        <v/>
      </c>
    </row>
    <row r="171" spans="1:9" s="313" customFormat="1">
      <c r="A171" s="332"/>
      <c r="B171" s="332"/>
      <c r="C171" s="338"/>
      <c r="D171" s="344" t="s">
        <v>387</v>
      </c>
      <c r="E171" s="334"/>
      <c r="F171" s="334" t="s">
        <v>386</v>
      </c>
      <c r="G171" s="345">
        <v>8</v>
      </c>
      <c r="H171" s="412"/>
      <c r="I171" s="335" t="str">
        <f t="shared" si="3"/>
        <v/>
      </c>
    </row>
    <row r="172" spans="1:9" s="313" customFormat="1">
      <c r="A172" s="332"/>
      <c r="B172" s="332"/>
      <c r="C172" s="338"/>
      <c r="D172" s="344" t="s">
        <v>388</v>
      </c>
      <c r="E172" s="334"/>
      <c r="F172" s="334" t="s">
        <v>386</v>
      </c>
      <c r="G172" s="345">
        <v>2</v>
      </c>
      <c r="H172" s="412"/>
      <c r="I172" s="335" t="str">
        <f t="shared" si="3"/>
        <v/>
      </c>
    </row>
    <row r="173" spans="1:9" s="313" customFormat="1">
      <c r="A173" s="332"/>
      <c r="B173" s="332"/>
      <c r="C173" s="338"/>
      <c r="D173" s="344" t="s">
        <v>389</v>
      </c>
      <c r="E173" s="334"/>
      <c r="F173" s="334" t="s">
        <v>386</v>
      </c>
      <c r="G173" s="345">
        <v>6</v>
      </c>
      <c r="H173" s="412"/>
      <c r="I173" s="335" t="str">
        <f t="shared" si="3"/>
        <v/>
      </c>
    </row>
    <row r="174" spans="1:9" s="313" customFormat="1">
      <c r="A174" s="332"/>
      <c r="B174" s="332"/>
      <c r="C174" s="338"/>
      <c r="D174" s="344" t="s">
        <v>391</v>
      </c>
      <c r="E174" s="334"/>
      <c r="F174" s="334" t="s">
        <v>386</v>
      </c>
      <c r="G174" s="345">
        <v>60</v>
      </c>
      <c r="H174" s="412"/>
      <c r="I174" s="335" t="str">
        <f t="shared" si="3"/>
        <v/>
      </c>
    </row>
    <row r="175" spans="1:9" s="313" customFormat="1">
      <c r="A175" s="332"/>
      <c r="B175" s="332"/>
      <c r="C175" s="338"/>
      <c r="D175" s="344" t="s">
        <v>392</v>
      </c>
      <c r="E175" s="334"/>
      <c r="F175" s="334" t="s">
        <v>386</v>
      </c>
      <c r="G175" s="345">
        <v>10</v>
      </c>
      <c r="H175" s="412"/>
      <c r="I175" s="335" t="str">
        <f t="shared" si="3"/>
        <v/>
      </c>
    </row>
    <row r="176" spans="1:9" s="313" customFormat="1">
      <c r="A176" s="332"/>
      <c r="B176" s="332"/>
      <c r="C176" s="338"/>
      <c r="D176" s="344" t="s">
        <v>393</v>
      </c>
      <c r="E176" s="334"/>
      <c r="F176" s="334" t="s">
        <v>386</v>
      </c>
      <c r="G176" s="345">
        <v>22</v>
      </c>
      <c r="H176" s="412"/>
      <c r="I176" s="335" t="str">
        <f t="shared" si="3"/>
        <v/>
      </c>
    </row>
    <row r="177" spans="1:9" s="313" customFormat="1">
      <c r="A177" s="332"/>
      <c r="B177" s="332"/>
      <c r="C177" s="338"/>
      <c r="D177" s="344" t="s">
        <v>394</v>
      </c>
      <c r="E177" s="334"/>
      <c r="F177" s="334" t="s">
        <v>386</v>
      </c>
      <c r="G177" s="345">
        <v>4</v>
      </c>
      <c r="H177" s="412"/>
      <c r="I177" s="335" t="str">
        <f t="shared" si="3"/>
        <v/>
      </c>
    </row>
    <row r="178" spans="1:9" s="313" customFormat="1">
      <c r="A178" s="332"/>
      <c r="B178" s="332"/>
      <c r="C178" s="338"/>
      <c r="D178" s="344" t="s">
        <v>395</v>
      </c>
      <c r="E178" s="334"/>
      <c r="F178" s="334" t="s">
        <v>386</v>
      </c>
      <c r="G178" s="345">
        <v>4</v>
      </c>
      <c r="H178" s="412"/>
      <c r="I178" s="335" t="str">
        <f t="shared" si="3"/>
        <v/>
      </c>
    </row>
    <row r="179" spans="1:9" s="313" customFormat="1">
      <c r="A179" s="332"/>
      <c r="B179" s="332"/>
      <c r="C179" s="338"/>
      <c r="D179" s="344" t="s">
        <v>396</v>
      </c>
      <c r="E179" s="334"/>
      <c r="F179" s="334" t="s">
        <v>386</v>
      </c>
      <c r="G179" s="345">
        <v>18</v>
      </c>
      <c r="H179" s="412"/>
      <c r="I179" s="335" t="str">
        <f t="shared" si="3"/>
        <v/>
      </c>
    </row>
    <row r="180" spans="1:9" s="313" customFormat="1">
      <c r="A180" s="332"/>
      <c r="B180" s="332"/>
      <c r="C180" s="338"/>
      <c r="D180" s="344" t="s">
        <v>397</v>
      </c>
      <c r="E180" s="334"/>
      <c r="F180" s="334" t="s">
        <v>386</v>
      </c>
      <c r="G180" s="345">
        <v>30</v>
      </c>
      <c r="H180" s="412"/>
      <c r="I180" s="335" t="str">
        <f t="shared" si="3"/>
        <v/>
      </c>
    </row>
    <row r="181" spans="1:9" s="313" customFormat="1">
      <c r="A181" s="332"/>
      <c r="B181" s="332"/>
      <c r="C181" s="338"/>
      <c r="D181" s="344" t="s">
        <v>398</v>
      </c>
      <c r="E181" s="334"/>
      <c r="F181" s="334" t="s">
        <v>386</v>
      </c>
      <c r="G181" s="345">
        <v>20</v>
      </c>
      <c r="H181" s="412"/>
      <c r="I181" s="335" t="str">
        <f t="shared" si="3"/>
        <v/>
      </c>
    </row>
    <row r="182" spans="1:9" s="313" customFormat="1">
      <c r="A182" s="340"/>
      <c r="B182" s="341"/>
      <c r="C182" s="338"/>
      <c r="D182" s="338"/>
      <c r="E182" s="342"/>
      <c r="F182" s="342"/>
      <c r="G182" s="343"/>
      <c r="H182" s="411"/>
      <c r="I182" s="339"/>
    </row>
    <row r="183" spans="1:9" s="313" customFormat="1">
      <c r="A183" s="332" t="s">
        <v>469</v>
      </c>
      <c r="B183" s="336"/>
      <c r="C183" s="337"/>
      <c r="D183" s="337" t="s">
        <v>399</v>
      </c>
      <c r="E183" s="342"/>
      <c r="F183" s="342"/>
      <c r="G183" s="343"/>
      <c r="H183" s="411"/>
      <c r="I183" s="339"/>
    </row>
    <row r="184" spans="1:9" s="313" customFormat="1">
      <c r="A184" s="332"/>
      <c r="B184" s="332"/>
      <c r="C184" s="338"/>
      <c r="D184" s="344" t="s">
        <v>385</v>
      </c>
      <c r="E184" s="334"/>
      <c r="F184" s="334" t="s">
        <v>248</v>
      </c>
      <c r="G184" s="345">
        <v>2</v>
      </c>
      <c r="H184" s="412"/>
      <c r="I184" s="335" t="str">
        <f>IF((G184*H184)=0,"",(H184*G184))</f>
        <v/>
      </c>
    </row>
    <row r="185" spans="1:9" s="313" customFormat="1">
      <c r="A185" s="332"/>
      <c r="B185" s="332"/>
      <c r="C185" s="338"/>
      <c r="D185" s="344" t="s">
        <v>391</v>
      </c>
      <c r="E185" s="334"/>
      <c r="F185" s="334" t="s">
        <v>248</v>
      </c>
      <c r="G185" s="345">
        <v>1</v>
      </c>
      <c r="H185" s="412"/>
      <c r="I185" s="335" t="str">
        <f t="shared" ref="I185:I186" si="4">IF((G185*H185)=0,"",(H185*G185))</f>
        <v/>
      </c>
    </row>
    <row r="186" spans="1:9" s="313" customFormat="1">
      <c r="A186" s="332"/>
      <c r="B186" s="332"/>
      <c r="C186" s="338"/>
      <c r="D186" s="344" t="s">
        <v>393</v>
      </c>
      <c r="E186" s="334"/>
      <c r="F186" s="334" t="s">
        <v>248</v>
      </c>
      <c r="G186" s="345">
        <v>1</v>
      </c>
      <c r="H186" s="412"/>
      <c r="I186" s="335" t="str">
        <f t="shared" si="4"/>
        <v/>
      </c>
    </row>
    <row r="187" spans="1:9" s="313" customFormat="1">
      <c r="A187" s="332"/>
      <c r="B187" s="332"/>
      <c r="C187" s="338"/>
      <c r="D187" s="344" t="s">
        <v>394</v>
      </c>
      <c r="E187" s="334"/>
      <c r="F187" s="334" t="s">
        <v>248</v>
      </c>
      <c r="G187" s="345">
        <v>3</v>
      </c>
      <c r="H187" s="412"/>
      <c r="I187" s="335" t="str">
        <f>IF((G187*H187)=0,"",(H187*G187))</f>
        <v/>
      </c>
    </row>
    <row r="188" spans="1:9" s="313" customFormat="1">
      <c r="A188" s="332"/>
      <c r="B188" s="332"/>
      <c r="C188" s="338"/>
      <c r="D188" s="344" t="s">
        <v>395</v>
      </c>
      <c r="E188" s="334"/>
      <c r="F188" s="334" t="s">
        <v>248</v>
      </c>
      <c r="G188" s="345">
        <v>1</v>
      </c>
      <c r="H188" s="412"/>
      <c r="I188" s="335" t="str">
        <f t="shared" ref="I188:I191" si="5">IF((G188*H188)=0,"",(H188*G188))</f>
        <v/>
      </c>
    </row>
    <row r="189" spans="1:9" s="313" customFormat="1">
      <c r="A189" s="332"/>
      <c r="B189" s="332"/>
      <c r="C189" s="338"/>
      <c r="D189" s="344" t="s">
        <v>396</v>
      </c>
      <c r="E189" s="334"/>
      <c r="F189" s="334" t="s">
        <v>248</v>
      </c>
      <c r="G189" s="345">
        <v>19</v>
      </c>
      <c r="H189" s="412"/>
      <c r="I189" s="335" t="str">
        <f t="shared" si="5"/>
        <v/>
      </c>
    </row>
    <row r="190" spans="1:9" s="313" customFormat="1">
      <c r="A190" s="332"/>
      <c r="B190" s="332"/>
      <c r="C190" s="338"/>
      <c r="D190" s="344" t="s">
        <v>397</v>
      </c>
      <c r="E190" s="334"/>
      <c r="F190" s="334" t="s">
        <v>248</v>
      </c>
      <c r="G190" s="345">
        <v>20</v>
      </c>
      <c r="H190" s="412"/>
      <c r="I190" s="335" t="str">
        <f t="shared" si="5"/>
        <v/>
      </c>
    </row>
    <row r="191" spans="1:9" s="313" customFormat="1">
      <c r="A191" s="332"/>
      <c r="B191" s="332"/>
      <c r="C191" s="338"/>
      <c r="D191" s="344" t="s">
        <v>398</v>
      </c>
      <c r="E191" s="334"/>
      <c r="F191" s="334" t="s">
        <v>248</v>
      </c>
      <c r="G191" s="345">
        <v>6</v>
      </c>
      <c r="H191" s="412"/>
      <c r="I191" s="335" t="str">
        <f t="shared" si="5"/>
        <v/>
      </c>
    </row>
    <row r="192" spans="1:9" s="313" customFormat="1">
      <c r="A192" s="332"/>
      <c r="B192" s="332"/>
      <c r="C192" s="338"/>
      <c r="D192" s="344" t="s">
        <v>688</v>
      </c>
      <c r="E192" s="334"/>
      <c r="F192" s="334" t="s">
        <v>248</v>
      </c>
      <c r="G192" s="345">
        <v>1</v>
      </c>
      <c r="H192" s="412"/>
      <c r="I192" s="335" t="str">
        <f>IF((G192*H192)=0,"",(H192*G192))</f>
        <v/>
      </c>
    </row>
    <row r="193" spans="1:9" s="313" customFormat="1">
      <c r="A193" s="332"/>
      <c r="B193" s="332"/>
      <c r="C193" s="338"/>
      <c r="D193" s="338"/>
      <c r="E193" s="342"/>
      <c r="F193" s="342"/>
      <c r="G193" s="343"/>
      <c r="H193" s="411"/>
      <c r="I193" s="339"/>
    </row>
    <row r="194" spans="1:9" s="313" customFormat="1">
      <c r="A194" s="332" t="s">
        <v>470</v>
      </c>
      <c r="B194" s="336"/>
      <c r="C194" s="337"/>
      <c r="D194" s="337" t="s">
        <v>400</v>
      </c>
      <c r="E194" s="342"/>
      <c r="F194" s="342"/>
      <c r="G194" s="343"/>
      <c r="H194" s="411"/>
      <c r="I194" s="339"/>
    </row>
    <row r="195" spans="1:9" s="313" customFormat="1">
      <c r="A195" s="332"/>
      <c r="B195" s="332"/>
      <c r="C195" s="338"/>
      <c r="D195" s="344" t="s">
        <v>385</v>
      </c>
      <c r="E195" s="334"/>
      <c r="F195" s="334" t="s">
        <v>248</v>
      </c>
      <c r="G195" s="345">
        <v>2</v>
      </c>
      <c r="H195" s="412"/>
      <c r="I195" s="335" t="str">
        <f t="shared" ref="I195:I199" si="6">IF((G195*H195)=0,"",(H195*G195))</f>
        <v/>
      </c>
    </row>
    <row r="196" spans="1:9" s="313" customFormat="1">
      <c r="A196" s="332"/>
      <c r="B196" s="332"/>
      <c r="C196" s="338"/>
      <c r="D196" s="344" t="s">
        <v>389</v>
      </c>
      <c r="E196" s="334"/>
      <c r="F196" s="334" t="s">
        <v>248</v>
      </c>
      <c r="G196" s="345">
        <v>1</v>
      </c>
      <c r="H196" s="412"/>
      <c r="I196" s="335" t="str">
        <f t="shared" si="6"/>
        <v/>
      </c>
    </row>
    <row r="197" spans="1:9" s="313" customFormat="1">
      <c r="A197" s="332"/>
      <c r="B197" s="332"/>
      <c r="C197" s="338"/>
      <c r="D197" s="344" t="s">
        <v>391</v>
      </c>
      <c r="E197" s="334"/>
      <c r="F197" s="334" t="s">
        <v>248</v>
      </c>
      <c r="G197" s="345">
        <v>10</v>
      </c>
      <c r="H197" s="412"/>
      <c r="I197" s="335" t="str">
        <f t="shared" si="6"/>
        <v/>
      </c>
    </row>
    <row r="198" spans="1:9" s="313" customFormat="1">
      <c r="A198" s="332"/>
      <c r="B198" s="332"/>
      <c r="C198" s="338"/>
      <c r="D198" s="344" t="s">
        <v>392</v>
      </c>
      <c r="E198" s="334"/>
      <c r="F198" s="334" t="s">
        <v>248</v>
      </c>
      <c r="G198" s="345">
        <v>3</v>
      </c>
      <c r="H198" s="412"/>
      <c r="I198" s="335" t="str">
        <f t="shared" si="6"/>
        <v/>
      </c>
    </row>
    <row r="199" spans="1:9" s="313" customFormat="1">
      <c r="A199" s="332"/>
      <c r="B199" s="332"/>
      <c r="C199" s="338"/>
      <c r="D199" s="344" t="s">
        <v>393</v>
      </c>
      <c r="E199" s="334"/>
      <c r="F199" s="334" t="s">
        <v>248</v>
      </c>
      <c r="G199" s="345">
        <v>5</v>
      </c>
      <c r="H199" s="412"/>
      <c r="I199" s="335" t="str">
        <f t="shared" si="6"/>
        <v/>
      </c>
    </row>
    <row r="200" spans="1:9" s="313" customFormat="1">
      <c r="A200" s="332"/>
      <c r="B200" s="332"/>
      <c r="C200" s="338"/>
      <c r="D200" s="344" t="s">
        <v>394</v>
      </c>
      <c r="E200" s="334"/>
      <c r="F200" s="334" t="s">
        <v>248</v>
      </c>
      <c r="G200" s="345">
        <v>3</v>
      </c>
      <c r="H200" s="412"/>
      <c r="I200" s="335" t="str">
        <f>IF((G200*H200)=0,"",(H200*G200))</f>
        <v/>
      </c>
    </row>
    <row r="201" spans="1:9" s="313" customFormat="1">
      <c r="A201" s="332"/>
      <c r="B201" s="332"/>
      <c r="C201" s="338"/>
      <c r="D201" s="344" t="s">
        <v>395</v>
      </c>
      <c r="E201" s="334"/>
      <c r="F201" s="334" t="s">
        <v>248</v>
      </c>
      <c r="G201" s="345">
        <v>3</v>
      </c>
      <c r="H201" s="412"/>
      <c r="I201" s="335" t="str">
        <f t="shared" ref="I201:I202" si="7">IF((G201*H201)=0,"",(H201*G201))</f>
        <v/>
      </c>
    </row>
    <row r="202" spans="1:9" s="313" customFormat="1">
      <c r="A202" s="332"/>
      <c r="B202" s="332"/>
      <c r="C202" s="338"/>
      <c r="D202" s="344" t="s">
        <v>396</v>
      </c>
      <c r="E202" s="334"/>
      <c r="F202" s="334" t="s">
        <v>248</v>
      </c>
      <c r="G202" s="345">
        <v>8</v>
      </c>
      <c r="H202" s="412"/>
      <c r="I202" s="335" t="str">
        <f t="shared" si="7"/>
        <v/>
      </c>
    </row>
    <row r="203" spans="1:9" s="313" customFormat="1">
      <c r="A203" s="332"/>
      <c r="B203" s="332"/>
      <c r="C203" s="338"/>
      <c r="D203" s="344" t="s">
        <v>397</v>
      </c>
      <c r="E203" s="334"/>
      <c r="F203" s="334" t="s">
        <v>248</v>
      </c>
      <c r="G203" s="345">
        <v>8</v>
      </c>
      <c r="H203" s="412"/>
      <c r="I203" s="335" t="str">
        <f>IF((G203*H203)=0,"",(H203*G203))</f>
        <v/>
      </c>
    </row>
    <row r="204" spans="1:9" s="313" customFormat="1">
      <c r="A204" s="332"/>
      <c r="B204" s="332"/>
      <c r="C204" s="338"/>
      <c r="D204" s="344" t="s">
        <v>398</v>
      </c>
      <c r="E204" s="334"/>
      <c r="F204" s="334" t="s">
        <v>248</v>
      </c>
      <c r="G204" s="345">
        <v>4</v>
      </c>
      <c r="H204" s="412"/>
      <c r="I204" s="335" t="str">
        <f t="shared" ref="I204:I205" si="8">IF((G204*H204)=0,"",(H204*G204))</f>
        <v/>
      </c>
    </row>
    <row r="205" spans="1:9" s="313" customFormat="1">
      <c r="A205" s="332"/>
      <c r="B205" s="332"/>
      <c r="C205" s="338"/>
      <c r="D205" s="344" t="s">
        <v>688</v>
      </c>
      <c r="E205" s="334"/>
      <c r="F205" s="334" t="s">
        <v>248</v>
      </c>
      <c r="G205" s="345">
        <v>1</v>
      </c>
      <c r="H205" s="412"/>
      <c r="I205" s="335" t="str">
        <f t="shared" si="8"/>
        <v/>
      </c>
    </row>
    <row r="206" spans="1:9" s="313" customFormat="1">
      <c r="A206" s="332"/>
      <c r="B206" s="332"/>
      <c r="C206" s="338"/>
      <c r="D206" s="338"/>
      <c r="E206" s="342"/>
      <c r="F206" s="342"/>
      <c r="G206" s="343"/>
      <c r="H206" s="411"/>
      <c r="I206" s="339"/>
    </row>
    <row r="207" spans="1:9" s="313" customFormat="1">
      <c r="A207" s="332" t="s">
        <v>471</v>
      </c>
      <c r="B207" s="336"/>
      <c r="C207" s="337"/>
      <c r="D207" s="337" t="s">
        <v>401</v>
      </c>
      <c r="E207" s="342"/>
      <c r="F207" s="342"/>
      <c r="G207" s="343"/>
      <c r="H207" s="411"/>
      <c r="I207" s="339"/>
    </row>
    <row r="208" spans="1:9" s="313" customFormat="1">
      <c r="A208" s="332"/>
      <c r="B208" s="332"/>
      <c r="C208" s="338"/>
      <c r="D208" s="344" t="s">
        <v>402</v>
      </c>
      <c r="E208" s="334"/>
      <c r="F208" s="334" t="s">
        <v>248</v>
      </c>
      <c r="G208" s="345">
        <v>1</v>
      </c>
      <c r="H208" s="412"/>
      <c r="I208" s="335" t="str">
        <f>IF((G208*H208)=0,"",(H208*G208))</f>
        <v/>
      </c>
    </row>
    <row r="209" spans="1:9" s="313" customFormat="1">
      <c r="A209" s="332"/>
      <c r="B209" s="332"/>
      <c r="C209" s="338"/>
      <c r="D209" s="344" t="s">
        <v>403</v>
      </c>
      <c r="E209" s="334"/>
      <c r="F209" s="334" t="s">
        <v>248</v>
      </c>
      <c r="G209" s="345">
        <v>1</v>
      </c>
      <c r="H209" s="412"/>
      <c r="I209" s="335" t="str">
        <f>IF((G209*H209)=0,"",(H209*G209))</f>
        <v/>
      </c>
    </row>
    <row r="210" spans="1:9" s="313" customFormat="1">
      <c r="A210" s="332"/>
      <c r="B210" s="332"/>
      <c r="C210" s="338"/>
      <c r="D210" s="344" t="s">
        <v>404</v>
      </c>
      <c r="E210" s="334"/>
      <c r="F210" s="334" t="s">
        <v>248</v>
      </c>
      <c r="G210" s="345">
        <v>1</v>
      </c>
      <c r="H210" s="412"/>
      <c r="I210" s="335" t="str">
        <f>IF((G210*H210)=0,"",(H210*G210))</f>
        <v/>
      </c>
    </row>
    <row r="211" spans="1:9" s="313" customFormat="1">
      <c r="A211" s="332"/>
      <c r="B211" s="332"/>
      <c r="C211" s="338"/>
      <c r="D211" s="344" t="s">
        <v>689</v>
      </c>
      <c r="E211" s="334"/>
      <c r="F211" s="334" t="s">
        <v>248</v>
      </c>
      <c r="G211" s="345">
        <v>1</v>
      </c>
      <c r="H211" s="412"/>
      <c r="I211" s="335" t="str">
        <f>IF((G211*H211)=0,"",(H211*G211))</f>
        <v/>
      </c>
    </row>
    <row r="212" spans="1:9" s="313" customFormat="1">
      <c r="A212" s="332"/>
      <c r="B212" s="332"/>
      <c r="C212" s="338"/>
      <c r="D212" s="344" t="s">
        <v>405</v>
      </c>
      <c r="E212" s="334"/>
      <c r="F212" s="334" t="s">
        <v>248</v>
      </c>
      <c r="G212" s="345">
        <v>1</v>
      </c>
      <c r="H212" s="412"/>
      <c r="I212" s="335" t="str">
        <f>IF((G212*H212)=0,"",(H212*G212))</f>
        <v/>
      </c>
    </row>
    <row r="213" spans="1:9" s="313" customFormat="1">
      <c r="A213" s="332"/>
      <c r="B213" s="332"/>
      <c r="C213" s="338"/>
      <c r="D213" s="344" t="s">
        <v>690</v>
      </c>
      <c r="E213" s="334"/>
      <c r="F213" s="334" t="s">
        <v>248</v>
      </c>
      <c r="G213" s="345">
        <v>1</v>
      </c>
      <c r="H213" s="412"/>
      <c r="I213" s="335" t="str">
        <f t="shared" ref="I213" si="9">IF((G213*H213)=0,"",(H213*G213))</f>
        <v/>
      </c>
    </row>
    <row r="214" spans="1:9" s="313" customFormat="1">
      <c r="A214" s="332"/>
      <c r="B214" s="332"/>
      <c r="C214" s="338"/>
      <c r="D214" s="344" t="s">
        <v>691</v>
      </c>
      <c r="E214" s="334"/>
      <c r="F214" s="334" t="s">
        <v>248</v>
      </c>
      <c r="G214" s="345">
        <v>1</v>
      </c>
      <c r="H214" s="412"/>
      <c r="I214" s="335" t="str">
        <f>IF((G214*H214)=0,"",(H214*G214))</f>
        <v/>
      </c>
    </row>
    <row r="215" spans="1:9" s="313" customFormat="1">
      <c r="A215" s="332"/>
      <c r="B215" s="332"/>
      <c r="C215" s="338"/>
      <c r="D215" s="344" t="s">
        <v>406</v>
      </c>
      <c r="E215" s="334"/>
      <c r="F215" s="334" t="s">
        <v>248</v>
      </c>
      <c r="G215" s="345">
        <v>1</v>
      </c>
      <c r="H215" s="412"/>
      <c r="I215" s="335" t="str">
        <f t="shared" ref="I215:I216" si="10">IF((G215*H215)=0,"",(H215*G215))</f>
        <v/>
      </c>
    </row>
    <row r="216" spans="1:9" s="313" customFormat="1">
      <c r="A216" s="332"/>
      <c r="B216" s="332"/>
      <c r="C216" s="338"/>
      <c r="D216" s="344" t="s">
        <v>407</v>
      </c>
      <c r="E216" s="334"/>
      <c r="F216" s="334" t="s">
        <v>248</v>
      </c>
      <c r="G216" s="345">
        <v>2</v>
      </c>
      <c r="H216" s="412"/>
      <c r="I216" s="335" t="str">
        <f t="shared" si="10"/>
        <v/>
      </c>
    </row>
    <row r="217" spans="1:9" s="313" customFormat="1">
      <c r="A217" s="332"/>
      <c r="B217" s="332"/>
      <c r="C217" s="338"/>
      <c r="D217" s="344" t="s">
        <v>692</v>
      </c>
      <c r="E217" s="334"/>
      <c r="F217" s="334" t="s">
        <v>248</v>
      </c>
      <c r="G217" s="345">
        <v>1</v>
      </c>
      <c r="H217" s="412"/>
      <c r="I217" s="335" t="str">
        <f>IF((G217*H217)=0,"",(H217*G217))</f>
        <v/>
      </c>
    </row>
    <row r="218" spans="1:9" s="313" customFormat="1">
      <c r="A218" s="340"/>
      <c r="B218" s="341"/>
      <c r="C218" s="338"/>
      <c r="D218" s="344" t="s">
        <v>408</v>
      </c>
      <c r="E218" s="334"/>
      <c r="F218" s="334" t="s">
        <v>248</v>
      </c>
      <c r="G218" s="345">
        <v>1</v>
      </c>
      <c r="H218" s="412"/>
      <c r="I218" s="335" t="str">
        <f t="shared" ref="I218:I221" si="11">IF((G218*H218)=0,"",(H218*G218))</f>
        <v/>
      </c>
    </row>
    <row r="219" spans="1:9" s="313" customFormat="1">
      <c r="A219" s="340"/>
      <c r="B219" s="341"/>
      <c r="C219" s="338"/>
      <c r="D219" s="344" t="s">
        <v>409</v>
      </c>
      <c r="E219" s="334"/>
      <c r="F219" s="334" t="s">
        <v>248</v>
      </c>
      <c r="G219" s="345">
        <v>3</v>
      </c>
      <c r="H219" s="412"/>
      <c r="I219" s="335" t="str">
        <f t="shared" si="11"/>
        <v/>
      </c>
    </row>
    <row r="220" spans="1:9" s="313" customFormat="1">
      <c r="A220" s="340"/>
      <c r="B220" s="341"/>
      <c r="C220" s="338"/>
      <c r="D220" s="344" t="s">
        <v>410</v>
      </c>
      <c r="E220" s="334"/>
      <c r="F220" s="334" t="s">
        <v>248</v>
      </c>
      <c r="G220" s="345">
        <v>3</v>
      </c>
      <c r="H220" s="412"/>
      <c r="I220" s="335" t="str">
        <f t="shared" si="11"/>
        <v/>
      </c>
    </row>
    <row r="221" spans="1:9" s="313" customFormat="1">
      <c r="A221" s="340"/>
      <c r="B221" s="341"/>
      <c r="C221" s="338"/>
      <c r="D221" s="344" t="s">
        <v>411</v>
      </c>
      <c r="E221" s="334"/>
      <c r="F221" s="334" t="s">
        <v>248</v>
      </c>
      <c r="G221" s="345">
        <v>3</v>
      </c>
      <c r="H221" s="412"/>
      <c r="I221" s="335" t="str">
        <f t="shared" si="11"/>
        <v/>
      </c>
    </row>
    <row r="222" spans="1:9" s="313" customFormat="1">
      <c r="A222" s="340"/>
      <c r="B222" s="341"/>
      <c r="C222" s="338"/>
      <c r="D222" s="344" t="s">
        <v>693</v>
      </c>
      <c r="E222" s="334"/>
      <c r="F222" s="334" t="s">
        <v>248</v>
      </c>
      <c r="G222" s="345">
        <v>1</v>
      </c>
      <c r="H222" s="412"/>
      <c r="I222" s="335" t="str">
        <f>IF((G222*H222)=0,"",(H222*G222))</f>
        <v/>
      </c>
    </row>
    <row r="223" spans="1:9" s="313" customFormat="1">
      <c r="A223" s="340"/>
      <c r="B223" s="341"/>
      <c r="C223" s="338"/>
      <c r="D223" s="344" t="s">
        <v>427</v>
      </c>
      <c r="E223" s="334"/>
      <c r="F223" s="334" t="s">
        <v>248</v>
      </c>
      <c r="G223" s="345">
        <v>1</v>
      </c>
      <c r="H223" s="412"/>
      <c r="I223" s="335" t="str">
        <f>IF((G223*H223)=0,"",(H223*G223))</f>
        <v/>
      </c>
    </row>
    <row r="224" spans="1:9" s="313" customFormat="1">
      <c r="A224" s="340"/>
      <c r="B224" s="341"/>
      <c r="C224" s="338"/>
      <c r="D224" s="344" t="s">
        <v>694</v>
      </c>
      <c r="E224" s="334"/>
      <c r="F224" s="334" t="s">
        <v>248</v>
      </c>
      <c r="G224" s="345">
        <v>1</v>
      </c>
      <c r="H224" s="412"/>
      <c r="I224" s="335" t="str">
        <f t="shared" ref="I224:I226" si="12">IF((G224*H224)=0,"",(H224*G224))</f>
        <v/>
      </c>
    </row>
    <row r="225" spans="1:9" s="313" customFormat="1">
      <c r="A225" s="340"/>
      <c r="B225" s="341"/>
      <c r="C225" s="338"/>
      <c r="D225" s="344" t="s">
        <v>695</v>
      </c>
      <c r="E225" s="334"/>
      <c r="F225" s="334" t="s">
        <v>248</v>
      </c>
      <c r="G225" s="345">
        <v>1</v>
      </c>
      <c r="H225" s="412"/>
      <c r="I225" s="335" t="str">
        <f t="shared" si="12"/>
        <v/>
      </c>
    </row>
    <row r="226" spans="1:9" s="313" customFormat="1">
      <c r="A226" s="340"/>
      <c r="B226" s="341"/>
      <c r="C226" s="338"/>
      <c r="D226" s="344" t="s">
        <v>412</v>
      </c>
      <c r="E226" s="334"/>
      <c r="F226" s="334" t="s">
        <v>248</v>
      </c>
      <c r="G226" s="345">
        <v>1</v>
      </c>
      <c r="H226" s="412"/>
      <c r="I226" s="335" t="str">
        <f t="shared" si="12"/>
        <v/>
      </c>
    </row>
    <row r="227" spans="1:9" s="313" customFormat="1">
      <c r="A227" s="340"/>
      <c r="B227" s="341"/>
      <c r="C227" s="338"/>
      <c r="D227" s="344" t="s">
        <v>428</v>
      </c>
      <c r="E227" s="334"/>
      <c r="F227" s="334" t="s">
        <v>248</v>
      </c>
      <c r="G227" s="345">
        <v>1</v>
      </c>
      <c r="H227" s="412"/>
      <c r="I227" s="335" t="str">
        <f>IF((G227*H227)=0,"",(H227*G227))</f>
        <v/>
      </c>
    </row>
    <row r="228" spans="1:9" s="313" customFormat="1">
      <c r="A228" s="340"/>
      <c r="B228" s="341"/>
      <c r="C228" s="338"/>
      <c r="D228" s="344" t="s">
        <v>413</v>
      </c>
      <c r="E228" s="334"/>
      <c r="F228" s="334" t="s">
        <v>248</v>
      </c>
      <c r="G228" s="345">
        <v>2</v>
      </c>
      <c r="H228" s="412"/>
      <c r="I228" s="335" t="str">
        <f t="shared" ref="I228:I230" si="13">IF((G228*H228)=0,"",(H228*G228))</f>
        <v/>
      </c>
    </row>
    <row r="229" spans="1:9" s="313" customFormat="1">
      <c r="A229" s="340"/>
      <c r="B229" s="341"/>
      <c r="C229" s="338"/>
      <c r="D229" s="344" t="s">
        <v>414</v>
      </c>
      <c r="E229" s="334"/>
      <c r="F229" s="334" t="s">
        <v>248</v>
      </c>
      <c r="G229" s="345">
        <v>3</v>
      </c>
      <c r="H229" s="412"/>
      <c r="I229" s="335" t="str">
        <f t="shared" si="13"/>
        <v/>
      </c>
    </row>
    <row r="230" spans="1:9" s="313" customFormat="1">
      <c r="A230" s="340"/>
      <c r="B230" s="341"/>
      <c r="C230" s="338"/>
      <c r="D230" s="344" t="s">
        <v>696</v>
      </c>
      <c r="E230" s="334"/>
      <c r="F230" s="334" t="s">
        <v>248</v>
      </c>
      <c r="G230" s="345">
        <v>2</v>
      </c>
      <c r="H230" s="412"/>
      <c r="I230" s="335" t="str">
        <f t="shared" si="13"/>
        <v/>
      </c>
    </row>
    <row r="231" spans="1:9" s="313" customFormat="1">
      <c r="A231" s="340"/>
      <c r="B231" s="341"/>
      <c r="C231" s="338"/>
      <c r="D231" s="344" t="s">
        <v>415</v>
      </c>
      <c r="E231" s="334"/>
      <c r="F231" s="334" t="s">
        <v>248</v>
      </c>
      <c r="G231" s="345">
        <v>1</v>
      </c>
      <c r="H231" s="412"/>
      <c r="I231" s="335" t="str">
        <f>IF((G231*H231)=0,"",(H231*G231))</f>
        <v/>
      </c>
    </row>
    <row r="232" spans="1:9" s="313" customFormat="1">
      <c r="A232" s="340"/>
      <c r="B232" s="341"/>
      <c r="C232" s="338"/>
      <c r="D232" s="344" t="s">
        <v>416</v>
      </c>
      <c r="E232" s="334"/>
      <c r="F232" s="334" t="s">
        <v>248</v>
      </c>
      <c r="G232" s="345">
        <v>2</v>
      </c>
      <c r="H232" s="412"/>
      <c r="I232" s="335" t="str">
        <f>IF((G232*H232)=0,"",(H232*G232))</f>
        <v/>
      </c>
    </row>
    <row r="233" spans="1:9" s="313" customFormat="1">
      <c r="A233" s="340"/>
      <c r="B233" s="341"/>
      <c r="C233" s="338"/>
      <c r="D233" s="344" t="s">
        <v>429</v>
      </c>
      <c r="E233" s="334"/>
      <c r="F233" s="334" t="s">
        <v>248</v>
      </c>
      <c r="G233" s="345">
        <v>1</v>
      </c>
      <c r="H233" s="412"/>
      <c r="I233" s="335" t="str">
        <f t="shared" ref="I233:I234" si="14">IF((G233*H233)=0,"",(H233*G233))</f>
        <v/>
      </c>
    </row>
    <row r="234" spans="1:9" s="313" customFormat="1">
      <c r="A234" s="340"/>
      <c r="B234" s="341"/>
      <c r="C234" s="338"/>
      <c r="D234" s="344" t="s">
        <v>697</v>
      </c>
      <c r="E234" s="334"/>
      <c r="F234" s="334" t="s">
        <v>248</v>
      </c>
      <c r="G234" s="345">
        <v>1</v>
      </c>
      <c r="H234" s="412"/>
      <c r="I234" s="335" t="str">
        <f t="shared" si="14"/>
        <v/>
      </c>
    </row>
    <row r="235" spans="1:9" s="313" customFormat="1">
      <c r="A235" s="340"/>
      <c r="B235" s="341"/>
      <c r="C235" s="338"/>
      <c r="D235" s="344" t="s">
        <v>418</v>
      </c>
      <c r="E235" s="334"/>
      <c r="F235" s="334" t="s">
        <v>248</v>
      </c>
      <c r="G235" s="345">
        <v>4</v>
      </c>
      <c r="H235" s="412"/>
      <c r="I235" s="335" t="str">
        <f>IF((G235*H235)=0,"",(H235*G235))</f>
        <v/>
      </c>
    </row>
    <row r="236" spans="1:9" s="313" customFormat="1">
      <c r="A236" s="340"/>
      <c r="B236" s="341"/>
      <c r="C236" s="338"/>
      <c r="D236" s="344" t="s">
        <v>419</v>
      </c>
      <c r="E236" s="334"/>
      <c r="F236" s="334" t="s">
        <v>248</v>
      </c>
      <c r="G236" s="345">
        <v>1</v>
      </c>
      <c r="H236" s="412"/>
      <c r="I236" s="335" t="str">
        <f>IF((G236*H236)=0,"",(H236*G236))</f>
        <v/>
      </c>
    </row>
    <row r="237" spans="1:9" s="313" customFormat="1">
      <c r="A237" s="340"/>
      <c r="B237" s="341"/>
      <c r="C237" s="338"/>
      <c r="D237" s="338"/>
      <c r="E237" s="342"/>
      <c r="F237" s="342"/>
      <c r="G237" s="343"/>
      <c r="H237" s="412"/>
      <c r="I237" s="339"/>
    </row>
    <row r="238" spans="1:9" s="313" customFormat="1">
      <c r="A238" s="332" t="s">
        <v>472</v>
      </c>
      <c r="B238" s="336"/>
      <c r="C238" s="337"/>
      <c r="D238" s="337" t="s">
        <v>420</v>
      </c>
      <c r="E238" s="342"/>
      <c r="F238" s="342"/>
      <c r="G238" s="343"/>
      <c r="H238" s="412"/>
      <c r="I238" s="339"/>
    </row>
    <row r="239" spans="1:9" s="313" customFormat="1">
      <c r="A239" s="340"/>
      <c r="B239" s="341"/>
      <c r="C239" s="338"/>
      <c r="D239" s="344" t="s">
        <v>385</v>
      </c>
      <c r="E239" s="334"/>
      <c r="F239" s="334" t="s">
        <v>248</v>
      </c>
      <c r="G239" s="345">
        <v>12</v>
      </c>
      <c r="H239" s="412"/>
      <c r="I239" s="335" t="str">
        <f t="shared" ref="I239:I251" si="15">IF((G239*H239)=0,"",(H239*G239))</f>
        <v/>
      </c>
    </row>
    <row r="240" spans="1:9" s="313" customFormat="1">
      <c r="A240" s="340"/>
      <c r="B240" s="341"/>
      <c r="C240" s="338"/>
      <c r="D240" s="344" t="s">
        <v>387</v>
      </c>
      <c r="E240" s="334"/>
      <c r="F240" s="334" t="s">
        <v>248</v>
      </c>
      <c r="G240" s="345">
        <v>8</v>
      </c>
      <c r="H240" s="412"/>
      <c r="I240" s="335" t="str">
        <f t="shared" si="15"/>
        <v/>
      </c>
    </row>
    <row r="241" spans="1:9" s="313" customFormat="1">
      <c r="A241" s="340"/>
      <c r="B241" s="341"/>
      <c r="C241" s="338"/>
      <c r="D241" s="344" t="s">
        <v>388</v>
      </c>
      <c r="E241" s="334"/>
      <c r="F241" s="334" t="s">
        <v>248</v>
      </c>
      <c r="G241" s="345">
        <v>3</v>
      </c>
      <c r="H241" s="412"/>
      <c r="I241" s="335" t="str">
        <f t="shared" si="15"/>
        <v/>
      </c>
    </row>
    <row r="242" spans="1:9" s="313" customFormat="1">
      <c r="A242" s="340"/>
      <c r="B242" s="341"/>
      <c r="C242" s="338"/>
      <c r="D242" s="344" t="s">
        <v>389</v>
      </c>
      <c r="E242" s="334"/>
      <c r="F242" s="334" t="s">
        <v>248</v>
      </c>
      <c r="G242" s="345">
        <v>7</v>
      </c>
      <c r="H242" s="412"/>
      <c r="I242" s="335" t="str">
        <f t="shared" si="15"/>
        <v/>
      </c>
    </row>
    <row r="243" spans="1:9" s="313" customFormat="1">
      <c r="A243" s="340"/>
      <c r="B243" s="341"/>
      <c r="C243" s="338"/>
      <c r="D243" s="344" t="s">
        <v>390</v>
      </c>
      <c r="E243" s="334"/>
      <c r="F243" s="334" t="s">
        <v>248</v>
      </c>
      <c r="G243" s="345">
        <v>7</v>
      </c>
      <c r="H243" s="412"/>
      <c r="I243" s="335" t="str">
        <f t="shared" si="15"/>
        <v/>
      </c>
    </row>
    <row r="244" spans="1:9" s="313" customFormat="1">
      <c r="A244" s="340"/>
      <c r="B244" s="341"/>
      <c r="C244" s="338"/>
      <c r="D244" s="344" t="s">
        <v>391</v>
      </c>
      <c r="E244" s="334"/>
      <c r="F244" s="334" t="s">
        <v>248</v>
      </c>
      <c r="G244" s="345">
        <v>63</v>
      </c>
      <c r="H244" s="412"/>
      <c r="I244" s="335" t="str">
        <f t="shared" si="15"/>
        <v/>
      </c>
    </row>
    <row r="245" spans="1:9" s="313" customFormat="1">
      <c r="A245" s="340"/>
      <c r="B245" s="341"/>
      <c r="C245" s="338"/>
      <c r="D245" s="344" t="s">
        <v>392</v>
      </c>
      <c r="E245" s="334"/>
      <c r="F245" s="334" t="s">
        <v>248</v>
      </c>
      <c r="G245" s="345">
        <v>12</v>
      </c>
      <c r="H245" s="412"/>
      <c r="I245" s="335" t="str">
        <f t="shared" si="15"/>
        <v/>
      </c>
    </row>
    <row r="246" spans="1:9" s="313" customFormat="1">
      <c r="A246" s="340"/>
      <c r="B246" s="341"/>
      <c r="C246" s="338"/>
      <c r="D246" s="344" t="s">
        <v>393</v>
      </c>
      <c r="E246" s="334"/>
      <c r="F246" s="334" t="s">
        <v>248</v>
      </c>
      <c r="G246" s="345">
        <v>36</v>
      </c>
      <c r="H246" s="412"/>
      <c r="I246" s="335" t="str">
        <f t="shared" si="15"/>
        <v/>
      </c>
    </row>
    <row r="247" spans="1:9" s="313" customFormat="1">
      <c r="A247" s="340"/>
      <c r="B247" s="341"/>
      <c r="C247" s="338"/>
      <c r="D247" s="344" t="s">
        <v>394</v>
      </c>
      <c r="E247" s="334"/>
      <c r="F247" s="334" t="s">
        <v>248</v>
      </c>
      <c r="G247" s="345">
        <v>3</v>
      </c>
      <c r="H247" s="412"/>
      <c r="I247" s="335" t="str">
        <f t="shared" si="15"/>
        <v/>
      </c>
    </row>
    <row r="248" spans="1:9" s="313" customFormat="1">
      <c r="A248" s="340"/>
      <c r="B248" s="341"/>
      <c r="C248" s="338"/>
      <c r="D248" s="344" t="s">
        <v>395</v>
      </c>
      <c r="E248" s="334"/>
      <c r="F248" s="334" t="s">
        <v>248</v>
      </c>
      <c r="G248" s="345">
        <v>14</v>
      </c>
      <c r="H248" s="412"/>
      <c r="I248" s="335" t="str">
        <f t="shared" si="15"/>
        <v/>
      </c>
    </row>
    <row r="249" spans="1:9" s="313" customFormat="1">
      <c r="A249" s="340"/>
      <c r="B249" s="341"/>
      <c r="C249" s="338"/>
      <c r="D249" s="344" t="s">
        <v>396</v>
      </c>
      <c r="E249" s="334"/>
      <c r="F249" s="334" t="s">
        <v>248</v>
      </c>
      <c r="G249" s="345">
        <v>48</v>
      </c>
      <c r="H249" s="412"/>
      <c r="I249" s="335" t="str">
        <f t="shared" si="15"/>
        <v/>
      </c>
    </row>
    <row r="250" spans="1:9" s="313" customFormat="1">
      <c r="A250" s="340"/>
      <c r="B250" s="341"/>
      <c r="C250" s="338"/>
      <c r="D250" s="344" t="s">
        <v>397</v>
      </c>
      <c r="E250" s="334"/>
      <c r="F250" s="334" t="s">
        <v>248</v>
      </c>
      <c r="G250" s="345">
        <v>30</v>
      </c>
      <c r="H250" s="412"/>
      <c r="I250" s="335" t="str">
        <f t="shared" si="15"/>
        <v/>
      </c>
    </row>
    <row r="251" spans="1:9" s="313" customFormat="1">
      <c r="A251" s="340"/>
      <c r="B251" s="341"/>
      <c r="C251" s="338"/>
      <c r="D251" s="344" t="s">
        <v>398</v>
      </c>
      <c r="E251" s="334"/>
      <c r="F251" s="334" t="s">
        <v>248</v>
      </c>
      <c r="G251" s="345">
        <v>42</v>
      </c>
      <c r="H251" s="412"/>
      <c r="I251" s="335" t="str">
        <f t="shared" si="15"/>
        <v/>
      </c>
    </row>
    <row r="252" spans="1:9" s="313" customFormat="1">
      <c r="A252" s="340"/>
      <c r="B252" s="341"/>
      <c r="C252" s="338"/>
      <c r="D252" s="338"/>
      <c r="E252" s="342"/>
      <c r="F252" s="342"/>
      <c r="G252" s="343"/>
      <c r="H252" s="412"/>
      <c r="I252" s="339"/>
    </row>
    <row r="253" spans="1:9" s="313" customFormat="1">
      <c r="A253" s="340"/>
      <c r="B253" s="341"/>
      <c r="C253" s="338"/>
      <c r="D253" s="338"/>
      <c r="E253" s="342"/>
      <c r="F253" s="342"/>
      <c r="G253" s="343"/>
      <c r="H253" s="412"/>
      <c r="I253" s="339"/>
    </row>
    <row r="254" spans="1:9" s="313" customFormat="1">
      <c r="A254" s="332" t="s">
        <v>473</v>
      </c>
      <c r="B254" s="336"/>
      <c r="C254" s="337"/>
      <c r="D254" s="337" t="s">
        <v>421</v>
      </c>
      <c r="E254" s="342"/>
      <c r="F254" s="342"/>
      <c r="G254" s="343"/>
      <c r="H254" s="412"/>
      <c r="I254" s="339"/>
    </row>
    <row r="255" spans="1:9" s="313" customFormat="1">
      <c r="A255" s="340"/>
      <c r="B255" s="341"/>
      <c r="C255" s="338"/>
      <c r="D255" s="344" t="s">
        <v>422</v>
      </c>
      <c r="E255" s="334"/>
      <c r="F255" s="334" t="s">
        <v>248</v>
      </c>
      <c r="G255" s="345">
        <v>1</v>
      </c>
      <c r="H255" s="412"/>
      <c r="I255" s="335" t="str">
        <f>IF((G255*H255)=0,"",(H255*G255))</f>
        <v/>
      </c>
    </row>
    <row r="256" spans="1:9" s="313" customFormat="1">
      <c r="A256" s="340"/>
      <c r="B256" s="341"/>
      <c r="C256" s="338"/>
      <c r="D256" s="344" t="s">
        <v>423</v>
      </c>
      <c r="E256" s="334"/>
      <c r="F256" s="334" t="s">
        <v>248</v>
      </c>
      <c r="G256" s="345">
        <v>1</v>
      </c>
      <c r="H256" s="412"/>
      <c r="I256" s="335" t="str">
        <f t="shared" ref="I256:I261" si="16">IF((G256*H256)=0,"",(H256*G256))</f>
        <v/>
      </c>
    </row>
    <row r="257" spans="1:9" s="313" customFormat="1">
      <c r="A257" s="340"/>
      <c r="B257" s="341"/>
      <c r="C257" s="338"/>
      <c r="D257" s="344" t="s">
        <v>424</v>
      </c>
      <c r="E257" s="334"/>
      <c r="F257" s="334" t="s">
        <v>248</v>
      </c>
      <c r="G257" s="345">
        <v>1</v>
      </c>
      <c r="H257" s="412"/>
      <c r="I257" s="335" t="str">
        <f t="shared" si="16"/>
        <v/>
      </c>
    </row>
    <row r="258" spans="1:9" s="313" customFormat="1">
      <c r="A258" s="340"/>
      <c r="B258" s="341"/>
      <c r="C258" s="338"/>
      <c r="D258" s="344" t="s">
        <v>425</v>
      </c>
      <c r="E258" s="334"/>
      <c r="F258" s="334" t="s">
        <v>248</v>
      </c>
      <c r="G258" s="345">
        <v>1</v>
      </c>
      <c r="H258" s="412"/>
      <c r="I258" s="335" t="str">
        <f t="shared" si="16"/>
        <v/>
      </c>
    </row>
    <row r="259" spans="1:9" s="313" customFormat="1">
      <c r="A259" s="340"/>
      <c r="B259" s="341"/>
      <c r="C259" s="338"/>
      <c r="D259" s="344" t="s">
        <v>426</v>
      </c>
      <c r="E259" s="334"/>
      <c r="F259" s="334" t="s">
        <v>248</v>
      </c>
      <c r="G259" s="345">
        <v>1</v>
      </c>
      <c r="H259" s="412"/>
      <c r="I259" s="335" t="str">
        <f t="shared" si="16"/>
        <v/>
      </c>
    </row>
    <row r="260" spans="1:9" s="313" customFormat="1">
      <c r="A260" s="340"/>
      <c r="B260" s="341"/>
      <c r="C260" s="338"/>
      <c r="D260" s="344" t="s">
        <v>407</v>
      </c>
      <c r="E260" s="334"/>
      <c r="F260" s="334" t="s">
        <v>248</v>
      </c>
      <c r="G260" s="345">
        <v>2</v>
      </c>
      <c r="H260" s="412"/>
      <c r="I260" s="335" t="str">
        <f t="shared" si="16"/>
        <v/>
      </c>
    </row>
    <row r="261" spans="1:9" s="313" customFormat="1">
      <c r="A261" s="340"/>
      <c r="B261" s="341"/>
      <c r="C261" s="338"/>
      <c r="D261" s="344" t="s">
        <v>427</v>
      </c>
      <c r="E261" s="334"/>
      <c r="F261" s="334" t="s">
        <v>248</v>
      </c>
      <c r="G261" s="345">
        <v>1</v>
      </c>
      <c r="H261" s="412"/>
      <c r="I261" s="335" t="str">
        <f t="shared" si="16"/>
        <v/>
      </c>
    </row>
    <row r="262" spans="1:9" s="313" customFormat="1">
      <c r="A262" s="340"/>
      <c r="B262" s="341"/>
      <c r="C262" s="338"/>
      <c r="D262" s="344" t="s">
        <v>694</v>
      </c>
      <c r="E262" s="334"/>
      <c r="F262" s="334" t="s">
        <v>248</v>
      </c>
      <c r="G262" s="345">
        <v>1</v>
      </c>
      <c r="H262" s="412"/>
      <c r="I262" s="335" t="str">
        <f>IF((G262*H262)=0,"",(H262*G262))</f>
        <v/>
      </c>
    </row>
    <row r="263" spans="1:9" s="313" customFormat="1">
      <c r="A263" s="340"/>
      <c r="B263" s="341"/>
      <c r="C263" s="338"/>
      <c r="D263" s="344" t="s">
        <v>428</v>
      </c>
      <c r="E263" s="334"/>
      <c r="F263" s="334" t="s">
        <v>248</v>
      </c>
      <c r="G263" s="345">
        <v>2</v>
      </c>
      <c r="H263" s="412"/>
      <c r="I263" s="335" t="str">
        <f t="shared" ref="I263" si="17">IF((G263*H263)=0,"",(H263*G263))</f>
        <v/>
      </c>
    </row>
    <row r="264" spans="1:9" s="313" customFormat="1">
      <c r="A264" s="340"/>
      <c r="B264" s="341"/>
      <c r="C264" s="338"/>
      <c r="D264" s="344" t="s">
        <v>413</v>
      </c>
      <c r="E264" s="334"/>
      <c r="F264" s="334" t="s">
        <v>248</v>
      </c>
      <c r="G264" s="345">
        <v>2</v>
      </c>
      <c r="H264" s="412"/>
      <c r="I264" s="335" t="str">
        <f>IF((G264*H264)=0,"",(H264*G264))</f>
        <v/>
      </c>
    </row>
    <row r="265" spans="1:9" s="313" customFormat="1">
      <c r="A265" s="340"/>
      <c r="B265" s="341"/>
      <c r="C265" s="338"/>
      <c r="D265" s="344" t="s">
        <v>414</v>
      </c>
      <c r="E265" s="334"/>
      <c r="F265" s="334" t="s">
        <v>248</v>
      </c>
      <c r="G265" s="345">
        <v>3</v>
      </c>
      <c r="H265" s="412"/>
      <c r="I265" s="335" t="str">
        <f t="shared" ref="I265:I272" si="18">IF((G265*H265)=0,"",(H265*G265))</f>
        <v/>
      </c>
    </row>
    <row r="266" spans="1:9" s="313" customFormat="1">
      <c r="A266" s="340"/>
      <c r="B266" s="341"/>
      <c r="C266" s="338"/>
      <c r="D266" s="344" t="s">
        <v>696</v>
      </c>
      <c r="E266" s="334"/>
      <c r="F266" s="334" t="s">
        <v>248</v>
      </c>
      <c r="G266" s="345">
        <v>2</v>
      </c>
      <c r="H266" s="412"/>
      <c r="I266" s="335" t="str">
        <f t="shared" si="18"/>
        <v/>
      </c>
    </row>
    <row r="267" spans="1:9" s="313" customFormat="1">
      <c r="A267" s="340"/>
      <c r="B267" s="341"/>
      <c r="C267" s="338"/>
      <c r="D267" s="344" t="s">
        <v>416</v>
      </c>
      <c r="E267" s="334"/>
      <c r="F267" s="334" t="s">
        <v>248</v>
      </c>
      <c r="G267" s="345">
        <v>2</v>
      </c>
      <c r="H267" s="412"/>
      <c r="I267" s="335" t="str">
        <f t="shared" si="18"/>
        <v/>
      </c>
    </row>
    <row r="268" spans="1:9" s="313" customFormat="1">
      <c r="A268" s="340"/>
      <c r="B268" s="341"/>
      <c r="C268" s="338"/>
      <c r="D268" s="344" t="s">
        <v>429</v>
      </c>
      <c r="E268" s="334"/>
      <c r="F268" s="334" t="s">
        <v>248</v>
      </c>
      <c r="G268" s="345">
        <v>2</v>
      </c>
      <c r="H268" s="412"/>
      <c r="I268" s="335" t="str">
        <f t="shared" si="18"/>
        <v/>
      </c>
    </row>
    <row r="269" spans="1:9" s="313" customFormat="1">
      <c r="A269" s="340"/>
      <c r="B269" s="341"/>
      <c r="C269" s="338"/>
      <c r="D269" s="344" t="s">
        <v>417</v>
      </c>
      <c r="E269" s="334"/>
      <c r="F269" s="334" t="s">
        <v>248</v>
      </c>
      <c r="G269" s="345">
        <v>3</v>
      </c>
      <c r="H269" s="412"/>
      <c r="I269" s="335" t="str">
        <f t="shared" si="18"/>
        <v/>
      </c>
    </row>
    <row r="270" spans="1:9" s="313" customFormat="1">
      <c r="A270" s="340"/>
      <c r="B270" s="341"/>
      <c r="C270" s="338"/>
      <c r="D270" s="344" t="s">
        <v>418</v>
      </c>
      <c r="E270" s="334"/>
      <c r="F270" s="334" t="s">
        <v>248</v>
      </c>
      <c r="G270" s="345">
        <v>1</v>
      </c>
      <c r="H270" s="412"/>
      <c r="I270" s="335" t="str">
        <f t="shared" si="18"/>
        <v/>
      </c>
    </row>
    <row r="271" spans="1:9" s="313" customFormat="1">
      <c r="A271" s="340"/>
      <c r="B271" s="341"/>
      <c r="C271" s="338"/>
      <c r="D271" s="344" t="s">
        <v>419</v>
      </c>
      <c r="E271" s="334"/>
      <c r="F271" s="334" t="s">
        <v>248</v>
      </c>
      <c r="G271" s="345">
        <v>1</v>
      </c>
      <c r="H271" s="412"/>
      <c r="I271" s="335" t="str">
        <f t="shared" si="18"/>
        <v/>
      </c>
    </row>
    <row r="272" spans="1:9" s="313" customFormat="1">
      <c r="A272" s="340"/>
      <c r="B272" s="341"/>
      <c r="C272" s="338"/>
      <c r="D272" s="344" t="s">
        <v>430</v>
      </c>
      <c r="E272" s="334"/>
      <c r="F272" s="334" t="s">
        <v>248</v>
      </c>
      <c r="G272" s="345">
        <v>3</v>
      </c>
      <c r="H272" s="412"/>
      <c r="I272" s="335" t="str">
        <f t="shared" si="18"/>
        <v/>
      </c>
    </row>
    <row r="273" spans="1:9" s="313" customFormat="1">
      <c r="A273" s="340"/>
      <c r="B273" s="341"/>
      <c r="C273" s="338"/>
      <c r="D273" s="338"/>
      <c r="E273" s="342"/>
      <c r="F273" s="342"/>
      <c r="G273" s="343"/>
      <c r="H273" s="412"/>
      <c r="I273" s="339"/>
    </row>
    <row r="274" spans="1:9" s="313" customFormat="1">
      <c r="A274" s="332" t="s">
        <v>474</v>
      </c>
      <c r="B274" s="336"/>
      <c r="C274" s="337"/>
      <c r="D274" s="337" t="s">
        <v>431</v>
      </c>
      <c r="E274" s="342"/>
      <c r="F274" s="342"/>
      <c r="G274" s="343"/>
      <c r="H274" s="412"/>
      <c r="I274" s="339"/>
    </row>
    <row r="275" spans="1:9" s="313" customFormat="1">
      <c r="A275" s="340"/>
      <c r="B275" s="341"/>
      <c r="C275" s="338"/>
      <c r="D275" s="344" t="s">
        <v>391</v>
      </c>
      <c r="E275" s="334"/>
      <c r="F275" s="334" t="s">
        <v>248</v>
      </c>
      <c r="G275" s="345">
        <v>4</v>
      </c>
      <c r="H275" s="412"/>
      <c r="I275" s="335" t="str">
        <f t="shared" ref="I275:I280" si="19">IF((G275*H275)=0,"",(H275*G275))</f>
        <v/>
      </c>
    </row>
    <row r="276" spans="1:9" s="313" customFormat="1">
      <c r="A276" s="340"/>
      <c r="B276" s="341"/>
      <c r="C276" s="338"/>
      <c r="D276" s="344" t="s">
        <v>393</v>
      </c>
      <c r="E276" s="334"/>
      <c r="F276" s="334" t="s">
        <v>248</v>
      </c>
      <c r="G276" s="345">
        <v>8</v>
      </c>
      <c r="H276" s="412"/>
      <c r="I276" s="335" t="str">
        <f t="shared" si="19"/>
        <v/>
      </c>
    </row>
    <row r="277" spans="1:9" s="313" customFormat="1">
      <c r="A277" s="340"/>
      <c r="B277" s="341"/>
      <c r="C277" s="338"/>
      <c r="D277" s="344" t="s">
        <v>394</v>
      </c>
      <c r="E277" s="334"/>
      <c r="F277" s="334" t="s">
        <v>248</v>
      </c>
      <c r="G277" s="345">
        <v>40</v>
      </c>
      <c r="H277" s="412"/>
      <c r="I277" s="335" t="str">
        <f t="shared" si="19"/>
        <v/>
      </c>
    </row>
    <row r="278" spans="1:9" s="313" customFormat="1">
      <c r="A278" s="340"/>
      <c r="B278" s="341"/>
      <c r="C278" s="338"/>
      <c r="D278" s="344" t="s">
        <v>396</v>
      </c>
      <c r="E278" s="334"/>
      <c r="F278" s="334" t="s">
        <v>248</v>
      </c>
      <c r="G278" s="345">
        <v>60</v>
      </c>
      <c r="H278" s="412"/>
      <c r="I278" s="335" t="str">
        <f t="shared" si="19"/>
        <v/>
      </c>
    </row>
    <row r="279" spans="1:9" s="313" customFormat="1">
      <c r="A279" s="340"/>
      <c r="B279" s="341"/>
      <c r="C279" s="338"/>
      <c r="D279" s="344" t="s">
        <v>397</v>
      </c>
      <c r="E279" s="334"/>
      <c r="F279" s="334" t="s">
        <v>248</v>
      </c>
      <c r="G279" s="345">
        <v>20</v>
      </c>
      <c r="H279" s="412"/>
      <c r="I279" s="335" t="str">
        <f t="shared" si="19"/>
        <v/>
      </c>
    </row>
    <row r="280" spans="1:9" s="313" customFormat="1">
      <c r="A280" s="340"/>
      <c r="B280" s="341"/>
      <c r="C280" s="338"/>
      <c r="D280" s="344" t="s">
        <v>398</v>
      </c>
      <c r="E280" s="334"/>
      <c r="F280" s="334" t="s">
        <v>248</v>
      </c>
      <c r="G280" s="345">
        <v>30</v>
      </c>
      <c r="H280" s="412"/>
      <c r="I280" s="335" t="str">
        <f t="shared" si="19"/>
        <v/>
      </c>
    </row>
    <row r="281" spans="1:9" s="313" customFormat="1">
      <c r="A281" s="340"/>
      <c r="B281" s="341"/>
      <c r="C281" s="338"/>
      <c r="D281" s="338"/>
      <c r="E281" s="342"/>
      <c r="F281" s="342"/>
      <c r="G281" s="343"/>
      <c r="H281" s="412"/>
      <c r="I281" s="339"/>
    </row>
    <row r="282" spans="1:9" s="313" customFormat="1">
      <c r="A282" s="332" t="s">
        <v>475</v>
      </c>
      <c r="B282" s="336"/>
      <c r="C282" s="346"/>
      <c r="D282" s="346" t="s">
        <v>432</v>
      </c>
      <c r="E282" s="342"/>
      <c r="F282" s="342"/>
      <c r="G282" s="343"/>
      <c r="H282" s="412"/>
      <c r="I282" s="339"/>
    </row>
    <row r="283" spans="1:9" s="313" customFormat="1">
      <c r="A283" s="332"/>
      <c r="B283" s="332"/>
      <c r="C283" s="338"/>
      <c r="D283" s="344" t="s">
        <v>391</v>
      </c>
      <c r="E283" s="334"/>
      <c r="F283" s="334" t="s">
        <v>248</v>
      </c>
      <c r="G283" s="345">
        <v>1</v>
      </c>
      <c r="H283" s="412"/>
      <c r="I283" s="335" t="str">
        <f t="shared" ref="I283" si="20">IF((G283*H283)=0,"",(H283*G283))</f>
        <v/>
      </c>
    </row>
    <row r="284" spans="1:9" s="313" customFormat="1">
      <c r="A284" s="340"/>
      <c r="B284" s="341"/>
      <c r="C284" s="338"/>
      <c r="D284" s="344" t="s">
        <v>392</v>
      </c>
      <c r="E284" s="334"/>
      <c r="F284" s="334" t="s">
        <v>248</v>
      </c>
      <c r="G284" s="345">
        <v>1</v>
      </c>
      <c r="H284" s="412"/>
      <c r="I284" s="335" t="str">
        <f>IF((G284*H284)=0,"",(H284*G284))</f>
        <v/>
      </c>
    </row>
    <row r="285" spans="1:9" s="313" customFormat="1">
      <c r="A285" s="340"/>
      <c r="B285" s="341"/>
      <c r="C285" s="338"/>
      <c r="D285" s="344" t="s">
        <v>393</v>
      </c>
      <c r="E285" s="334"/>
      <c r="F285" s="334" t="s">
        <v>248</v>
      </c>
      <c r="G285" s="345">
        <v>5</v>
      </c>
      <c r="H285" s="412"/>
      <c r="I285" s="335" t="str">
        <f t="shared" ref="I285:I290" si="21">IF((G285*H285)=0,"",(H285*G285))</f>
        <v/>
      </c>
    </row>
    <row r="286" spans="1:9" s="313" customFormat="1">
      <c r="A286" s="340"/>
      <c r="B286" s="341"/>
      <c r="C286" s="338"/>
      <c r="D286" s="344" t="s">
        <v>394</v>
      </c>
      <c r="E286" s="334"/>
      <c r="F286" s="334" t="s">
        <v>248</v>
      </c>
      <c r="G286" s="345">
        <v>3</v>
      </c>
      <c r="H286" s="412"/>
      <c r="I286" s="335" t="str">
        <f t="shared" si="21"/>
        <v/>
      </c>
    </row>
    <row r="287" spans="1:9" s="313" customFormat="1">
      <c r="A287" s="340"/>
      <c r="B287" s="341"/>
      <c r="C287" s="338"/>
      <c r="D287" s="344" t="s">
        <v>395</v>
      </c>
      <c r="E287" s="334"/>
      <c r="F287" s="334" t="s">
        <v>248</v>
      </c>
      <c r="G287" s="345">
        <v>2</v>
      </c>
      <c r="H287" s="412"/>
      <c r="I287" s="335" t="str">
        <f t="shared" si="21"/>
        <v/>
      </c>
    </row>
    <row r="288" spans="1:9" s="313" customFormat="1">
      <c r="A288" s="340"/>
      <c r="B288" s="341"/>
      <c r="C288" s="338"/>
      <c r="D288" s="344" t="s">
        <v>396</v>
      </c>
      <c r="E288" s="334"/>
      <c r="F288" s="334" t="s">
        <v>248</v>
      </c>
      <c r="G288" s="345">
        <v>8</v>
      </c>
      <c r="H288" s="412"/>
      <c r="I288" s="335" t="str">
        <f t="shared" si="21"/>
        <v/>
      </c>
    </row>
    <row r="289" spans="1:9" s="313" customFormat="1">
      <c r="A289" s="340"/>
      <c r="B289" s="341"/>
      <c r="C289" s="338"/>
      <c r="D289" s="344" t="s">
        <v>397</v>
      </c>
      <c r="E289" s="334"/>
      <c r="F289" s="334" t="s">
        <v>248</v>
      </c>
      <c r="G289" s="345">
        <v>2</v>
      </c>
      <c r="H289" s="412"/>
      <c r="I289" s="335" t="str">
        <f t="shared" si="21"/>
        <v/>
      </c>
    </row>
    <row r="290" spans="1:9" s="313" customFormat="1">
      <c r="A290" s="340"/>
      <c r="B290" s="341"/>
      <c r="C290" s="338"/>
      <c r="D290" s="344" t="s">
        <v>398</v>
      </c>
      <c r="E290" s="334"/>
      <c r="F290" s="334" t="s">
        <v>248</v>
      </c>
      <c r="G290" s="345">
        <v>2</v>
      </c>
      <c r="H290" s="412"/>
      <c r="I290" s="335" t="str">
        <f t="shared" si="21"/>
        <v/>
      </c>
    </row>
    <row r="291" spans="1:9" s="313" customFormat="1">
      <c r="A291" s="340"/>
      <c r="B291" s="341"/>
      <c r="C291" s="338"/>
      <c r="D291" s="344" t="s">
        <v>688</v>
      </c>
      <c r="E291" s="334"/>
      <c r="F291" s="334" t="s">
        <v>248</v>
      </c>
      <c r="G291" s="345">
        <v>1</v>
      </c>
      <c r="H291" s="412"/>
      <c r="I291" s="335" t="str">
        <f>IF((G291*H291)=0,"",(H291*G291))</f>
        <v/>
      </c>
    </row>
    <row r="292" spans="1:9" s="313" customFormat="1">
      <c r="A292" s="340"/>
      <c r="B292" s="341"/>
      <c r="C292" s="338"/>
      <c r="D292" s="344"/>
      <c r="E292" s="334"/>
      <c r="F292" s="334"/>
      <c r="G292" s="12"/>
      <c r="H292" s="412"/>
      <c r="I292" s="339"/>
    </row>
    <row r="293" spans="1:9" s="313" customFormat="1">
      <c r="A293" s="332" t="s">
        <v>476</v>
      </c>
      <c r="B293" s="336"/>
      <c r="C293" s="346"/>
      <c r="D293" s="346" t="s">
        <v>433</v>
      </c>
      <c r="E293" s="342"/>
      <c r="F293" s="342"/>
      <c r="G293" s="343"/>
      <c r="H293" s="412"/>
      <c r="I293" s="339"/>
    </row>
    <row r="294" spans="1:9" s="313" customFormat="1">
      <c r="A294" s="340"/>
      <c r="B294" s="341"/>
      <c r="C294" s="338"/>
      <c r="D294" s="338" t="s">
        <v>397</v>
      </c>
      <c r="E294" s="342"/>
      <c r="F294" s="342" t="s">
        <v>248</v>
      </c>
      <c r="G294" s="343">
        <v>5</v>
      </c>
      <c r="H294" s="412"/>
      <c r="I294" s="339" t="str">
        <f>IF((G294*H294)=0,"",(H294*G294))</f>
        <v/>
      </c>
    </row>
    <row r="295" spans="1:9" s="313" customFormat="1">
      <c r="A295" s="340"/>
      <c r="B295" s="341"/>
      <c r="C295" s="338"/>
      <c r="D295" s="338"/>
      <c r="E295" s="342"/>
      <c r="F295" s="342"/>
      <c r="G295" s="343"/>
      <c r="H295" s="412"/>
      <c r="I295" s="339"/>
    </row>
    <row r="296" spans="1:9" s="313" customFormat="1" ht="36" customHeight="1">
      <c r="A296" s="332" t="s">
        <v>477</v>
      </c>
      <c r="B296" s="336"/>
      <c r="C296" s="338"/>
      <c r="D296" s="338" t="s">
        <v>1386</v>
      </c>
      <c r="E296" s="342"/>
      <c r="F296" s="342" t="s">
        <v>248</v>
      </c>
      <c r="G296" s="343">
        <v>36</v>
      </c>
      <c r="H296" s="412"/>
      <c r="I296" s="339" t="str">
        <f>IF((G296*H296)=0,"",(H296*G296))</f>
        <v/>
      </c>
    </row>
    <row r="297" spans="1:9" s="313" customFormat="1">
      <c r="A297" s="332"/>
      <c r="B297" s="336"/>
      <c r="C297" s="338"/>
      <c r="D297" s="338"/>
      <c r="E297" s="342"/>
      <c r="F297" s="342"/>
      <c r="G297" s="343"/>
      <c r="H297" s="412"/>
      <c r="I297" s="339"/>
    </row>
    <row r="298" spans="1:9" s="313" customFormat="1">
      <c r="A298" s="332" t="s">
        <v>478</v>
      </c>
      <c r="B298" s="336"/>
      <c r="C298" s="337"/>
      <c r="D298" s="337" t="s">
        <v>434</v>
      </c>
      <c r="E298" s="342"/>
      <c r="F298" s="342"/>
      <c r="G298" s="343"/>
      <c r="H298" s="412"/>
      <c r="I298" s="339"/>
    </row>
    <row r="299" spans="1:9" s="313" customFormat="1">
      <c r="A299" s="332"/>
      <c r="B299" s="336"/>
      <c r="C299" s="338"/>
      <c r="D299" s="344" t="s">
        <v>385</v>
      </c>
      <c r="E299" s="334"/>
      <c r="F299" s="334" t="s">
        <v>248</v>
      </c>
      <c r="G299" s="345">
        <v>4</v>
      </c>
      <c r="H299" s="412"/>
      <c r="I299" s="335" t="str">
        <f t="shared" ref="I299:I311" si="22">IF((G299*H299)=0,"",(H299*G299))</f>
        <v/>
      </c>
    </row>
    <row r="300" spans="1:9" s="313" customFormat="1">
      <c r="A300" s="332"/>
      <c r="B300" s="336"/>
      <c r="C300" s="338"/>
      <c r="D300" s="344" t="s">
        <v>387</v>
      </c>
      <c r="E300" s="334"/>
      <c r="F300" s="334" t="s">
        <v>248</v>
      </c>
      <c r="G300" s="345">
        <v>4</v>
      </c>
      <c r="H300" s="412"/>
      <c r="I300" s="335" t="str">
        <f t="shared" si="22"/>
        <v/>
      </c>
    </row>
    <row r="301" spans="1:9" s="313" customFormat="1">
      <c r="A301" s="332"/>
      <c r="B301" s="336"/>
      <c r="C301" s="338"/>
      <c r="D301" s="344" t="s">
        <v>388</v>
      </c>
      <c r="E301" s="334"/>
      <c r="F301" s="334" t="s">
        <v>248</v>
      </c>
      <c r="G301" s="345">
        <v>1</v>
      </c>
      <c r="H301" s="412"/>
      <c r="I301" s="335" t="str">
        <f t="shared" si="22"/>
        <v/>
      </c>
    </row>
    <row r="302" spans="1:9" s="313" customFormat="1">
      <c r="A302" s="332"/>
      <c r="B302" s="336"/>
      <c r="C302" s="338"/>
      <c r="D302" s="344" t="s">
        <v>389</v>
      </c>
      <c r="E302" s="334"/>
      <c r="F302" s="334" t="s">
        <v>248</v>
      </c>
      <c r="G302" s="345">
        <v>3</v>
      </c>
      <c r="H302" s="412"/>
      <c r="I302" s="335" t="str">
        <f t="shared" si="22"/>
        <v/>
      </c>
    </row>
    <row r="303" spans="1:9" s="313" customFormat="1">
      <c r="A303" s="332"/>
      <c r="B303" s="336"/>
      <c r="C303" s="338"/>
      <c r="D303" s="344" t="s">
        <v>390</v>
      </c>
      <c r="E303" s="334"/>
      <c r="F303" s="334" t="s">
        <v>248</v>
      </c>
      <c r="G303" s="345">
        <v>3</v>
      </c>
      <c r="H303" s="412"/>
      <c r="I303" s="335" t="str">
        <f t="shared" si="22"/>
        <v/>
      </c>
    </row>
    <row r="304" spans="1:9" s="313" customFormat="1">
      <c r="A304" s="332"/>
      <c r="B304" s="336"/>
      <c r="C304" s="338"/>
      <c r="D304" s="344" t="s">
        <v>391</v>
      </c>
      <c r="E304" s="334"/>
      <c r="F304" s="334" t="s">
        <v>248</v>
      </c>
      <c r="G304" s="345">
        <v>30</v>
      </c>
      <c r="H304" s="412"/>
      <c r="I304" s="335" t="str">
        <f t="shared" si="22"/>
        <v/>
      </c>
    </row>
    <row r="305" spans="1:9" s="313" customFormat="1">
      <c r="A305" s="332"/>
      <c r="B305" s="336"/>
      <c r="C305" s="338"/>
      <c r="D305" s="344" t="s">
        <v>392</v>
      </c>
      <c r="E305" s="334"/>
      <c r="F305" s="334" t="s">
        <v>248</v>
      </c>
      <c r="G305" s="345">
        <v>4</v>
      </c>
      <c r="H305" s="412"/>
      <c r="I305" s="335" t="str">
        <f t="shared" si="22"/>
        <v/>
      </c>
    </row>
    <row r="306" spans="1:9" s="313" customFormat="1">
      <c r="A306" s="332"/>
      <c r="B306" s="336"/>
      <c r="C306" s="338"/>
      <c r="D306" s="344" t="s">
        <v>393</v>
      </c>
      <c r="E306" s="334"/>
      <c r="F306" s="334" t="s">
        <v>248</v>
      </c>
      <c r="G306" s="345">
        <v>11</v>
      </c>
      <c r="H306" s="412"/>
      <c r="I306" s="335" t="str">
        <f t="shared" si="22"/>
        <v/>
      </c>
    </row>
    <row r="307" spans="1:9" s="313" customFormat="1">
      <c r="A307" s="332"/>
      <c r="B307" s="336"/>
      <c r="C307" s="338"/>
      <c r="D307" s="344" t="s">
        <v>394</v>
      </c>
      <c r="E307" s="334"/>
      <c r="F307" s="334" t="s">
        <v>248</v>
      </c>
      <c r="G307" s="345">
        <v>2</v>
      </c>
      <c r="H307" s="412"/>
      <c r="I307" s="335" t="str">
        <f t="shared" si="22"/>
        <v/>
      </c>
    </row>
    <row r="308" spans="1:9" s="313" customFormat="1">
      <c r="A308" s="332"/>
      <c r="B308" s="336"/>
      <c r="C308" s="338"/>
      <c r="D308" s="344" t="s">
        <v>395</v>
      </c>
      <c r="E308" s="334"/>
      <c r="F308" s="334" t="s">
        <v>248</v>
      </c>
      <c r="G308" s="345">
        <v>2</v>
      </c>
      <c r="H308" s="412"/>
      <c r="I308" s="335" t="str">
        <f t="shared" si="22"/>
        <v/>
      </c>
    </row>
    <row r="309" spans="1:9" s="313" customFormat="1">
      <c r="A309" s="332"/>
      <c r="B309" s="336"/>
      <c r="C309" s="338"/>
      <c r="D309" s="344" t="s">
        <v>396</v>
      </c>
      <c r="E309" s="334"/>
      <c r="F309" s="334" t="s">
        <v>248</v>
      </c>
      <c r="G309" s="345">
        <v>9</v>
      </c>
      <c r="H309" s="412"/>
      <c r="I309" s="335" t="str">
        <f t="shared" si="22"/>
        <v/>
      </c>
    </row>
    <row r="310" spans="1:9" s="313" customFormat="1">
      <c r="A310" s="332"/>
      <c r="B310" s="336"/>
      <c r="C310" s="338"/>
      <c r="D310" s="344" t="s">
        <v>397</v>
      </c>
      <c r="E310" s="334"/>
      <c r="F310" s="334" t="s">
        <v>248</v>
      </c>
      <c r="G310" s="345">
        <v>12</v>
      </c>
      <c r="H310" s="412"/>
      <c r="I310" s="335" t="str">
        <f t="shared" si="22"/>
        <v/>
      </c>
    </row>
    <row r="311" spans="1:9" s="313" customFormat="1">
      <c r="A311" s="332"/>
      <c r="B311" s="336"/>
      <c r="C311" s="338"/>
      <c r="D311" s="344" t="s">
        <v>398</v>
      </c>
      <c r="E311" s="334"/>
      <c r="F311" s="334" t="s">
        <v>248</v>
      </c>
      <c r="G311" s="345">
        <v>10</v>
      </c>
      <c r="H311" s="412"/>
      <c r="I311" s="335" t="str">
        <f t="shared" si="22"/>
        <v/>
      </c>
    </row>
    <row r="312" spans="1:9" s="313" customFormat="1">
      <c r="A312" s="332"/>
      <c r="B312" s="336"/>
      <c r="C312" s="338"/>
      <c r="D312" s="338"/>
      <c r="E312" s="342"/>
      <c r="F312" s="342"/>
      <c r="G312" s="343"/>
      <c r="H312" s="412"/>
      <c r="I312" s="339"/>
    </row>
    <row r="313" spans="1:9" s="313" customFormat="1" ht="30">
      <c r="A313" s="332" t="s">
        <v>479</v>
      </c>
      <c r="B313" s="336"/>
      <c r="C313" s="338"/>
      <c r="D313" s="338" t="s">
        <v>435</v>
      </c>
      <c r="E313" s="342"/>
      <c r="F313" s="342" t="s">
        <v>248</v>
      </c>
      <c r="G313" s="343">
        <v>5</v>
      </c>
      <c r="H313" s="412"/>
      <c r="I313" s="339" t="str">
        <f>IF((G313*H313)=0,"",(H313*G313))</f>
        <v/>
      </c>
    </row>
    <row r="314" spans="1:9" s="313" customFormat="1">
      <c r="A314" s="332"/>
      <c r="B314" s="336"/>
      <c r="C314" s="338"/>
      <c r="D314" s="338"/>
      <c r="E314" s="342"/>
      <c r="F314" s="342"/>
      <c r="G314" s="343"/>
      <c r="H314" s="412"/>
      <c r="I314" s="339"/>
    </row>
    <row r="315" spans="1:9" s="313" customFormat="1" ht="53.25" customHeight="1">
      <c r="A315" s="332" t="s">
        <v>250</v>
      </c>
      <c r="B315" s="336"/>
      <c r="C315" s="338"/>
      <c r="D315" s="338" t="s">
        <v>1559</v>
      </c>
      <c r="E315" s="342"/>
      <c r="F315" s="342" t="s">
        <v>248</v>
      </c>
      <c r="G315" s="343">
        <v>1</v>
      </c>
      <c r="H315" s="412"/>
      <c r="I315" s="339" t="str">
        <f>IF((G315*H315)=0,"",(H315*G315))</f>
        <v/>
      </c>
    </row>
    <row r="316" spans="1:9" s="313" customFormat="1">
      <c r="A316" s="332"/>
      <c r="B316" s="336"/>
      <c r="C316" s="338"/>
      <c r="D316" s="338" t="s">
        <v>436</v>
      </c>
      <c r="E316" s="342"/>
      <c r="F316" s="342"/>
      <c r="G316" s="343"/>
      <c r="H316" s="412"/>
      <c r="I316" s="339"/>
    </row>
    <row r="317" spans="1:9" s="313" customFormat="1">
      <c r="A317" s="332"/>
      <c r="B317" s="336"/>
      <c r="C317" s="347"/>
      <c r="D317" s="347" t="s">
        <v>437</v>
      </c>
      <c r="E317" s="342"/>
      <c r="F317" s="342"/>
      <c r="G317" s="343"/>
      <c r="H317" s="411"/>
      <c r="I317" s="339"/>
    </row>
    <row r="318" spans="1:9" s="313" customFormat="1">
      <c r="A318" s="332"/>
      <c r="B318" s="336"/>
      <c r="C318" s="347"/>
      <c r="D318" s="347" t="s">
        <v>438</v>
      </c>
      <c r="E318" s="342"/>
      <c r="F318" s="342"/>
      <c r="G318" s="343"/>
      <c r="H318" s="411"/>
      <c r="I318" s="339"/>
    </row>
    <row r="319" spans="1:9" s="313" customFormat="1">
      <c r="A319" s="332"/>
      <c r="B319" s="336"/>
      <c r="C319" s="347"/>
      <c r="D319" s="347" t="s">
        <v>439</v>
      </c>
      <c r="E319" s="342"/>
      <c r="F319" s="342"/>
      <c r="G319" s="343"/>
      <c r="H319" s="411"/>
      <c r="I319" s="339"/>
    </row>
    <row r="320" spans="1:9" s="313" customFormat="1">
      <c r="A320" s="332"/>
      <c r="B320" s="336"/>
      <c r="C320" s="347"/>
      <c r="D320" s="347" t="s">
        <v>440</v>
      </c>
      <c r="E320" s="342"/>
      <c r="F320" s="342"/>
      <c r="G320" s="343"/>
      <c r="H320" s="411"/>
      <c r="I320" s="339"/>
    </row>
    <row r="321" spans="1:9" s="313" customFormat="1">
      <c r="A321" s="332"/>
      <c r="B321" s="336"/>
      <c r="C321" s="347"/>
      <c r="D321" s="347" t="s">
        <v>441</v>
      </c>
      <c r="E321" s="342"/>
      <c r="F321" s="342"/>
      <c r="G321" s="343"/>
      <c r="H321" s="411"/>
      <c r="I321" s="339"/>
    </row>
    <row r="322" spans="1:9" s="313" customFormat="1">
      <c r="A322" s="332"/>
      <c r="B322" s="336"/>
      <c r="C322" s="347"/>
      <c r="D322" s="347" t="s">
        <v>442</v>
      </c>
      <c r="E322" s="342"/>
      <c r="F322" s="342"/>
      <c r="G322" s="343"/>
      <c r="H322" s="411"/>
      <c r="I322" s="339"/>
    </row>
    <row r="323" spans="1:9" s="313" customFormat="1">
      <c r="A323" s="332"/>
      <c r="B323" s="336"/>
      <c r="C323" s="347"/>
      <c r="D323" s="347"/>
      <c r="E323" s="342"/>
      <c r="F323" s="342"/>
      <c r="G323" s="343"/>
      <c r="H323" s="411"/>
      <c r="I323" s="339"/>
    </row>
    <row r="324" spans="1:9" s="313" customFormat="1" ht="30">
      <c r="A324" s="318" t="s">
        <v>482</v>
      </c>
      <c r="B324" s="318" t="s">
        <v>73</v>
      </c>
      <c r="C324" s="348" t="s">
        <v>480</v>
      </c>
      <c r="D324" s="348" t="s">
        <v>464</v>
      </c>
      <c r="E324" s="349"/>
      <c r="F324" s="349" t="s">
        <v>248</v>
      </c>
      <c r="G324" s="350">
        <v>1</v>
      </c>
      <c r="H324" s="413"/>
      <c r="I324" s="351" t="str">
        <f>IF((G324*H324)=0,"",(H324*G324))</f>
        <v/>
      </c>
    </row>
    <row r="325" spans="1:9" s="313" customFormat="1" ht="30">
      <c r="A325" s="250"/>
      <c r="B325" s="243"/>
      <c r="C325" s="352"/>
      <c r="D325" s="353" t="s">
        <v>551</v>
      </c>
      <c r="E325" s="284"/>
      <c r="F325" s="284"/>
      <c r="G325" s="315"/>
      <c r="H325" s="414"/>
      <c r="I325" s="317"/>
    </row>
    <row r="326" spans="1:9" s="313" customFormat="1" ht="45">
      <c r="A326" s="250"/>
      <c r="B326" s="243"/>
      <c r="C326" s="352"/>
      <c r="D326" s="352" t="s">
        <v>443</v>
      </c>
      <c r="E326" s="284"/>
      <c r="F326" s="284"/>
      <c r="G326" s="315"/>
      <c r="H326" s="414"/>
      <c r="I326" s="317"/>
    </row>
    <row r="327" spans="1:9" s="313" customFormat="1">
      <c r="A327" s="250"/>
      <c r="B327" s="243"/>
      <c r="C327" s="352"/>
      <c r="D327" s="352" t="s">
        <v>444</v>
      </c>
      <c r="E327" s="284"/>
      <c r="F327" s="284"/>
      <c r="G327" s="315"/>
      <c r="H327" s="414"/>
      <c r="I327" s="317"/>
    </row>
    <row r="328" spans="1:9" s="313" customFormat="1">
      <c r="A328" s="250"/>
      <c r="B328" s="243"/>
      <c r="C328" s="352"/>
      <c r="D328" s="352" t="s">
        <v>445</v>
      </c>
      <c r="E328" s="284"/>
      <c r="F328" s="284"/>
      <c r="G328" s="315"/>
      <c r="H328" s="414"/>
      <c r="I328" s="317"/>
    </row>
    <row r="329" spans="1:9" s="313" customFormat="1">
      <c r="A329" s="250"/>
      <c r="B329" s="243"/>
      <c r="C329" s="352"/>
      <c r="D329" s="352" t="s">
        <v>446</v>
      </c>
      <c r="E329" s="284"/>
      <c r="F329" s="284"/>
      <c r="G329" s="315"/>
      <c r="H329" s="414"/>
      <c r="I329" s="317"/>
    </row>
    <row r="330" spans="1:9" s="313" customFormat="1">
      <c r="A330" s="250"/>
      <c r="B330" s="243"/>
      <c r="C330" s="352"/>
      <c r="D330" s="352" t="s">
        <v>447</v>
      </c>
      <c r="E330" s="284"/>
      <c r="F330" s="284"/>
      <c r="G330" s="315"/>
      <c r="H330" s="414"/>
      <c r="I330" s="317"/>
    </row>
    <row r="331" spans="1:9" s="313" customFormat="1">
      <c r="A331" s="250"/>
      <c r="B331" s="243"/>
      <c r="C331" s="352"/>
      <c r="D331" s="352" t="s">
        <v>448</v>
      </c>
      <c r="E331" s="284"/>
      <c r="F331" s="284"/>
      <c r="G331" s="315"/>
      <c r="H331" s="414"/>
      <c r="I331" s="317"/>
    </row>
    <row r="332" spans="1:9" s="104" customFormat="1" ht="60">
      <c r="A332" s="28" t="s">
        <v>482</v>
      </c>
      <c r="B332" s="28" t="s">
        <v>1258</v>
      </c>
      <c r="C332" s="28" t="s">
        <v>1257</v>
      </c>
      <c r="D332" s="28" t="s">
        <v>1209</v>
      </c>
      <c r="E332" s="28"/>
      <c r="F332" s="29" t="s">
        <v>386</v>
      </c>
      <c r="G332" s="301">
        <v>30</v>
      </c>
      <c r="H332" s="403"/>
      <c r="I332" s="302">
        <f>G332*H332</f>
        <v>0</v>
      </c>
    </row>
    <row r="333" spans="1:9" s="313" customFormat="1">
      <c r="A333" s="250"/>
      <c r="B333" s="243"/>
      <c r="C333" s="352"/>
      <c r="D333" s="352"/>
      <c r="E333" s="284"/>
      <c r="F333" s="284"/>
      <c r="G333" s="315"/>
      <c r="H333" s="414"/>
      <c r="I333" s="317"/>
    </row>
    <row r="334" spans="1:9" s="313" customFormat="1" ht="30">
      <c r="A334" s="250" t="s">
        <v>483</v>
      </c>
      <c r="B334" s="243"/>
      <c r="C334" s="354"/>
      <c r="D334" s="354" t="s">
        <v>1560</v>
      </c>
      <c r="E334" s="342"/>
      <c r="F334" s="342" t="s">
        <v>248</v>
      </c>
      <c r="G334" s="343">
        <v>1</v>
      </c>
      <c r="H334" s="411"/>
      <c r="I334" s="339" t="str">
        <f>IF((G334*H334)=0,"",(H334*G334))</f>
        <v/>
      </c>
    </row>
    <row r="335" spans="1:9" s="313" customFormat="1">
      <c r="A335" s="250"/>
      <c r="B335" s="243"/>
      <c r="C335" s="354"/>
      <c r="D335" s="354"/>
      <c r="E335" s="284"/>
      <c r="F335" s="284"/>
      <c r="G335" s="315"/>
      <c r="H335" s="414"/>
      <c r="I335" s="317"/>
    </row>
    <row r="336" spans="1:9" s="313" customFormat="1">
      <c r="A336" s="250" t="s">
        <v>484</v>
      </c>
      <c r="B336" s="243"/>
      <c r="C336" s="355"/>
      <c r="D336" s="355" t="s">
        <v>449</v>
      </c>
      <c r="E336" s="342"/>
      <c r="F336" s="342" t="s">
        <v>248</v>
      </c>
      <c r="G336" s="343">
        <v>1</v>
      </c>
      <c r="H336" s="411"/>
      <c r="I336" s="339" t="str">
        <f>IF((G336*H336)=0,"",(H336*G336))</f>
        <v/>
      </c>
    </row>
    <row r="337" spans="1:9" s="313" customFormat="1">
      <c r="A337" s="250"/>
      <c r="B337" s="243"/>
      <c r="D337" s="313" t="s">
        <v>450</v>
      </c>
      <c r="E337" s="284"/>
      <c r="F337" s="284"/>
      <c r="G337" s="315"/>
      <c r="H337" s="414"/>
      <c r="I337" s="317"/>
    </row>
    <row r="338" spans="1:9" s="313" customFormat="1">
      <c r="A338" s="250"/>
      <c r="B338" s="243"/>
      <c r="D338" s="313" t="s">
        <v>451</v>
      </c>
      <c r="E338" s="284"/>
      <c r="F338" s="284"/>
      <c r="G338" s="315"/>
      <c r="H338" s="414"/>
      <c r="I338" s="317"/>
    </row>
    <row r="339" spans="1:9" s="313" customFormat="1">
      <c r="A339" s="250"/>
      <c r="B339" s="243"/>
      <c r="D339" s="313" t="s">
        <v>1561</v>
      </c>
      <c r="E339" s="284"/>
      <c r="F339" s="284"/>
      <c r="G339" s="315"/>
      <c r="H339" s="414"/>
      <c r="I339" s="317"/>
    </row>
    <row r="340" spans="1:9" s="313" customFormat="1">
      <c r="A340" s="250"/>
      <c r="B340" s="243"/>
      <c r="C340" s="283"/>
      <c r="D340" s="283"/>
      <c r="E340" s="284"/>
      <c r="F340" s="284"/>
      <c r="G340" s="315"/>
      <c r="H340" s="414"/>
      <c r="I340" s="317"/>
    </row>
    <row r="341" spans="1:9" s="313" customFormat="1" ht="45">
      <c r="A341" s="250" t="s">
        <v>485</v>
      </c>
      <c r="B341" s="243"/>
      <c r="C341" s="104"/>
      <c r="D341" s="104" t="s">
        <v>465</v>
      </c>
      <c r="E341" s="342"/>
      <c r="F341" s="342" t="s">
        <v>386</v>
      </c>
      <c r="G341" s="343">
        <v>50</v>
      </c>
      <c r="H341" s="411"/>
      <c r="I341" s="339" t="str">
        <f>IF((G341*H341)=0,"",(H341*G341))</f>
        <v/>
      </c>
    </row>
    <row r="342" spans="1:9" s="313" customFormat="1">
      <c r="A342" s="250"/>
      <c r="B342" s="243"/>
      <c r="C342" s="356"/>
      <c r="D342" s="356" t="s">
        <v>452</v>
      </c>
      <c r="E342" s="284"/>
      <c r="F342" s="284"/>
      <c r="G342" s="315"/>
      <c r="H342" s="414"/>
      <c r="I342" s="317"/>
    </row>
    <row r="343" spans="1:9" s="313" customFormat="1">
      <c r="A343" s="314"/>
      <c r="B343" s="314"/>
      <c r="C343" s="283"/>
      <c r="D343" s="283"/>
      <c r="E343" s="284"/>
      <c r="F343" s="284"/>
      <c r="G343" s="315"/>
      <c r="H343" s="414"/>
      <c r="I343" s="317"/>
    </row>
    <row r="344" spans="1:9" s="313" customFormat="1">
      <c r="A344" s="314" t="s">
        <v>486</v>
      </c>
      <c r="B344" s="314"/>
      <c r="C344" s="356"/>
      <c r="D344" s="356" t="s">
        <v>453</v>
      </c>
      <c r="E344" s="342"/>
      <c r="F344" s="342" t="s">
        <v>386</v>
      </c>
      <c r="G344" s="343">
        <v>50</v>
      </c>
      <c r="H344" s="411"/>
      <c r="I344" s="339" t="str">
        <f>IF((G344*H344)=0,"",(H344*G344))</f>
        <v/>
      </c>
    </row>
    <row r="345" spans="1:9" s="313" customFormat="1">
      <c r="A345" s="314"/>
      <c r="B345" s="314"/>
      <c r="C345" s="356"/>
      <c r="D345" s="356"/>
      <c r="E345" s="284"/>
      <c r="F345" s="284"/>
      <c r="G345" s="315"/>
      <c r="H345" s="414"/>
      <c r="I345" s="317"/>
    </row>
    <row r="346" spans="1:9" s="313" customFormat="1">
      <c r="A346" s="314" t="s">
        <v>487</v>
      </c>
      <c r="B346" s="314"/>
      <c r="C346" s="356"/>
      <c r="D346" s="356" t="s">
        <v>454</v>
      </c>
      <c r="E346" s="342"/>
      <c r="F346" s="342" t="s">
        <v>386</v>
      </c>
      <c r="G346" s="343">
        <v>100</v>
      </c>
      <c r="H346" s="411"/>
      <c r="I346" s="339" t="str">
        <f>IF((G346*H346)=0,"",(H346*G346))</f>
        <v/>
      </c>
    </row>
    <row r="347" spans="1:9" s="313" customFormat="1">
      <c r="A347" s="314"/>
      <c r="B347" s="314"/>
      <c r="C347" s="283"/>
      <c r="D347" s="283"/>
      <c r="E347" s="284"/>
      <c r="F347" s="284"/>
      <c r="G347" s="315"/>
      <c r="H347" s="414"/>
      <c r="I347" s="317"/>
    </row>
    <row r="348" spans="1:9" s="313" customFormat="1" ht="30">
      <c r="A348" s="357" t="s">
        <v>488</v>
      </c>
      <c r="B348" s="358"/>
      <c r="C348" s="359"/>
      <c r="D348" s="359" t="s">
        <v>466</v>
      </c>
      <c r="E348" s="342"/>
      <c r="F348" s="342" t="s">
        <v>248</v>
      </c>
      <c r="G348" s="343">
        <v>12</v>
      </c>
      <c r="H348" s="411"/>
      <c r="I348" s="339" t="str">
        <f>IF((G348*H348)=0,"",(H348*G348))</f>
        <v/>
      </c>
    </row>
    <row r="349" spans="1:9" s="313" customFormat="1">
      <c r="A349" s="314"/>
      <c r="B349" s="314"/>
      <c r="C349" s="360"/>
      <c r="D349" s="360" t="s">
        <v>455</v>
      </c>
      <c r="E349" s="284"/>
      <c r="F349" s="284"/>
      <c r="G349" s="315"/>
      <c r="H349" s="414"/>
      <c r="I349" s="317"/>
    </row>
    <row r="350" spans="1:9" s="313" customFormat="1">
      <c r="A350" s="314"/>
      <c r="B350" s="314"/>
      <c r="C350" s="283"/>
      <c r="D350" s="283"/>
      <c r="E350" s="284"/>
      <c r="F350" s="284"/>
      <c r="G350" s="315"/>
      <c r="H350" s="414"/>
      <c r="I350" s="317"/>
    </row>
    <row r="351" spans="1:9" s="313" customFormat="1">
      <c r="A351" s="314" t="s">
        <v>489</v>
      </c>
      <c r="B351" s="314"/>
      <c r="C351" s="356"/>
      <c r="D351" s="356" t="s">
        <v>456</v>
      </c>
      <c r="E351" s="342"/>
      <c r="F351" s="342" t="s">
        <v>248</v>
      </c>
      <c r="G351" s="343">
        <v>6</v>
      </c>
      <c r="H351" s="411"/>
      <c r="I351" s="339" t="str">
        <f>IF((G351*H351)=0,"",(H351*G351))</f>
        <v/>
      </c>
    </row>
    <row r="352" spans="1:9" s="313" customFormat="1">
      <c r="A352" s="314"/>
      <c r="B352" s="314"/>
      <c r="C352" s="283"/>
      <c r="D352" s="283"/>
      <c r="E352" s="284"/>
      <c r="F352" s="284"/>
      <c r="G352" s="315"/>
      <c r="H352" s="414"/>
      <c r="I352" s="317"/>
    </row>
    <row r="353" spans="1:9" s="313" customFormat="1">
      <c r="A353" s="314" t="s">
        <v>490</v>
      </c>
      <c r="B353" s="314"/>
      <c r="C353" s="356"/>
      <c r="D353" s="356" t="s">
        <v>457</v>
      </c>
      <c r="E353" s="342"/>
      <c r="F353" s="342" t="s">
        <v>248</v>
      </c>
      <c r="G353" s="343">
        <v>15</v>
      </c>
      <c r="H353" s="411"/>
      <c r="I353" s="339" t="str">
        <f>IF((G353*H353)=0,"",(H353*G353))</f>
        <v/>
      </c>
    </row>
    <row r="354" spans="1:9" s="313" customFormat="1">
      <c r="A354" s="314"/>
      <c r="B354" s="314"/>
      <c r="C354" s="283"/>
      <c r="D354" s="283"/>
      <c r="E354" s="284"/>
      <c r="F354" s="284"/>
      <c r="G354" s="315"/>
      <c r="H354" s="414"/>
      <c r="I354" s="317"/>
    </row>
    <row r="355" spans="1:9" s="313" customFormat="1" ht="30">
      <c r="A355" s="357" t="s">
        <v>491</v>
      </c>
      <c r="B355" s="358"/>
      <c r="C355" s="352"/>
      <c r="D355" s="352" t="s">
        <v>467</v>
      </c>
      <c r="E355" s="284"/>
      <c r="F355" s="284" t="s">
        <v>247</v>
      </c>
      <c r="G355" s="361">
        <v>15</v>
      </c>
      <c r="H355" s="414"/>
      <c r="I355" s="339" t="str">
        <f>IF((G355*H355)=0,"",(H355*G355))</f>
        <v/>
      </c>
    </row>
    <row r="356" spans="1:9" s="313" customFormat="1">
      <c r="A356" s="314"/>
      <c r="B356" s="314"/>
      <c r="C356" s="362"/>
      <c r="D356" s="362" t="s">
        <v>458</v>
      </c>
      <c r="E356" s="284"/>
      <c r="F356" s="284"/>
      <c r="G356" s="315"/>
      <c r="H356" s="414"/>
      <c r="I356" s="317"/>
    </row>
    <row r="357" spans="1:9" s="313" customFormat="1">
      <c r="A357" s="314"/>
      <c r="B357" s="314"/>
      <c r="C357" s="362"/>
      <c r="D357" s="362" t="s">
        <v>459</v>
      </c>
      <c r="E357" s="284"/>
      <c r="F357" s="284"/>
      <c r="G357" s="315"/>
      <c r="H357" s="414"/>
      <c r="I357" s="317"/>
    </row>
    <row r="358" spans="1:9" s="313" customFormat="1">
      <c r="A358" s="314"/>
      <c r="B358" s="314"/>
      <c r="C358" s="362"/>
      <c r="D358" s="362" t="s">
        <v>460</v>
      </c>
      <c r="E358" s="284"/>
      <c r="F358" s="284"/>
      <c r="G358" s="315"/>
      <c r="H358" s="414"/>
      <c r="I358" s="317"/>
    </row>
    <row r="359" spans="1:9" s="313" customFormat="1">
      <c r="A359" s="314"/>
      <c r="B359" s="314"/>
      <c r="C359" s="362"/>
      <c r="D359" s="362" t="s">
        <v>461</v>
      </c>
      <c r="E359" s="284"/>
      <c r="F359" s="284"/>
      <c r="G359" s="315"/>
      <c r="H359" s="414"/>
      <c r="I359" s="317"/>
    </row>
    <row r="360" spans="1:9" s="313" customFormat="1">
      <c r="A360" s="314"/>
      <c r="B360" s="314"/>
      <c r="C360" s="362"/>
      <c r="D360" s="362" t="s">
        <v>462</v>
      </c>
      <c r="E360" s="284"/>
      <c r="F360" s="284"/>
      <c r="G360" s="315"/>
      <c r="H360" s="414"/>
      <c r="I360" s="317"/>
    </row>
    <row r="361" spans="1:9" s="313" customFormat="1">
      <c r="A361" s="314"/>
      <c r="B361" s="314"/>
      <c r="C361" s="362"/>
      <c r="D361" s="362" t="s">
        <v>463</v>
      </c>
      <c r="E361" s="284"/>
      <c r="F361" s="284"/>
      <c r="G361" s="315"/>
      <c r="H361" s="414"/>
      <c r="I361" s="317"/>
    </row>
    <row r="362" spans="1:9" s="313" customFormat="1">
      <c r="A362" s="363"/>
      <c r="B362" s="363"/>
      <c r="C362" s="364"/>
      <c r="D362" s="364"/>
      <c r="E362" s="365"/>
      <c r="F362" s="365"/>
      <c r="G362" s="366"/>
      <c r="H362" s="415"/>
      <c r="I362" s="367"/>
    </row>
    <row r="363" spans="1:9" s="313" customFormat="1">
      <c r="A363" s="314"/>
      <c r="B363" s="314"/>
      <c r="C363" s="362"/>
      <c r="D363" s="362"/>
      <c r="E363" s="284"/>
      <c r="F363" s="284"/>
      <c r="G363" s="315"/>
      <c r="H363" s="414"/>
      <c r="I363" s="317"/>
    </row>
    <row r="364" spans="1:9" s="313" customFormat="1" ht="60">
      <c r="A364" s="28" t="s">
        <v>1168</v>
      </c>
      <c r="B364" s="28" t="s">
        <v>1222</v>
      </c>
      <c r="C364" s="28" t="s">
        <v>1208</v>
      </c>
      <c r="D364" s="28" t="s">
        <v>1301</v>
      </c>
      <c r="E364" s="28"/>
      <c r="F364" s="29" t="s">
        <v>386</v>
      </c>
      <c r="G364" s="301">
        <v>40</v>
      </c>
      <c r="H364" s="403"/>
      <c r="I364" s="302">
        <f>G364*H364</f>
        <v>0</v>
      </c>
    </row>
    <row r="365" spans="1:9" s="313" customFormat="1">
      <c r="A365" s="314"/>
      <c r="B365" s="314"/>
      <c r="C365" s="362"/>
      <c r="D365" s="362"/>
      <c r="E365" s="284"/>
      <c r="F365" s="284"/>
      <c r="G365" s="315"/>
      <c r="H365" s="414"/>
      <c r="I365" s="317"/>
    </row>
    <row r="366" spans="1:9" s="313" customFormat="1" ht="60">
      <c r="A366" s="28" t="s">
        <v>1171</v>
      </c>
      <c r="B366" s="28" t="s">
        <v>1259</v>
      </c>
      <c r="C366" s="28" t="s">
        <v>1208</v>
      </c>
      <c r="D366" s="28" t="s">
        <v>1302</v>
      </c>
      <c r="E366" s="28"/>
      <c r="F366" s="29" t="s">
        <v>386</v>
      </c>
      <c r="G366" s="301">
        <v>40</v>
      </c>
      <c r="H366" s="403"/>
      <c r="I366" s="302">
        <f>G366*H366</f>
        <v>0</v>
      </c>
    </row>
    <row r="367" spans="1:9" s="313" customFormat="1">
      <c r="A367" s="314"/>
      <c r="B367" s="314"/>
      <c r="C367" s="362"/>
      <c r="D367" s="362"/>
      <c r="E367" s="284"/>
      <c r="F367" s="284"/>
      <c r="G367" s="315"/>
      <c r="H367" s="414"/>
      <c r="I367" s="317"/>
    </row>
    <row r="368" spans="1:9" s="313" customFormat="1" ht="60">
      <c r="A368" s="28" t="s">
        <v>1175</v>
      </c>
      <c r="B368" s="28" t="s">
        <v>1260</v>
      </c>
      <c r="C368" s="28" t="s">
        <v>1218</v>
      </c>
      <c r="D368" s="28" t="s">
        <v>1303</v>
      </c>
      <c r="E368" s="28"/>
      <c r="F368" s="29" t="s">
        <v>386</v>
      </c>
      <c r="G368" s="301">
        <v>40</v>
      </c>
      <c r="H368" s="403"/>
      <c r="I368" s="302">
        <f>G368*H368</f>
        <v>0</v>
      </c>
    </row>
    <row r="369" spans="1:9" s="313" customFormat="1">
      <c r="A369" s="28"/>
      <c r="B369" s="28"/>
      <c r="C369" s="28"/>
      <c r="D369" s="28"/>
      <c r="E369" s="28"/>
      <c r="F369" s="29"/>
      <c r="G369" s="301"/>
      <c r="H369" s="403"/>
      <c r="I369" s="302"/>
    </row>
    <row r="370" spans="1:9" s="313" customFormat="1" ht="60">
      <c r="A370" s="28" t="s">
        <v>1269</v>
      </c>
      <c r="B370" s="28" t="s">
        <v>1270</v>
      </c>
      <c r="C370" s="28" t="s">
        <v>1208</v>
      </c>
      <c r="D370" s="28" t="s">
        <v>1271</v>
      </c>
      <c r="E370" s="28"/>
      <c r="F370" s="29" t="s">
        <v>386</v>
      </c>
      <c r="G370" s="301">
        <v>27</v>
      </c>
      <c r="H370" s="403"/>
      <c r="I370" s="302">
        <f>G370*H370</f>
        <v>0</v>
      </c>
    </row>
    <row r="371" spans="1:9" s="313" customFormat="1">
      <c r="A371" s="28"/>
      <c r="B371" s="28"/>
      <c r="C371" s="28"/>
      <c r="D371" s="28"/>
      <c r="E371" s="28"/>
      <c r="F371" s="29"/>
      <c r="G371" s="301"/>
      <c r="H371" s="403"/>
      <c r="I371" s="302"/>
    </row>
    <row r="372" spans="1:9" s="104" customFormat="1" ht="60">
      <c r="A372" s="28" t="s">
        <v>1272</v>
      </c>
      <c r="B372" s="28" t="s">
        <v>1273</v>
      </c>
      <c r="C372" s="28" t="s">
        <v>1238</v>
      </c>
      <c r="D372" s="28" t="s">
        <v>1274</v>
      </c>
      <c r="E372" s="28"/>
      <c r="F372" s="29" t="s">
        <v>386</v>
      </c>
      <c r="G372" s="301">
        <v>30</v>
      </c>
      <c r="H372" s="403"/>
      <c r="I372" s="302">
        <f t="shared" ref="I372" si="23">G372*H372</f>
        <v>0</v>
      </c>
    </row>
    <row r="373" spans="1:9" s="313" customFormat="1">
      <c r="A373" s="28"/>
      <c r="B373" s="28"/>
      <c r="C373" s="28"/>
      <c r="D373" s="28"/>
      <c r="E373" s="28"/>
      <c r="F373" s="29"/>
      <c r="G373" s="301"/>
      <c r="H373" s="403"/>
      <c r="I373" s="302"/>
    </row>
    <row r="374" spans="1:9" s="104" customFormat="1" ht="60">
      <c r="A374" s="28" t="s">
        <v>1275</v>
      </c>
      <c r="B374" s="28" t="s">
        <v>1276</v>
      </c>
      <c r="C374" s="28" t="s">
        <v>1238</v>
      </c>
      <c r="D374" s="28" t="s">
        <v>1277</v>
      </c>
      <c r="E374" s="28"/>
      <c r="F374" s="29" t="s">
        <v>386</v>
      </c>
      <c r="G374" s="301">
        <v>37</v>
      </c>
      <c r="H374" s="403"/>
      <c r="I374" s="302">
        <f>G374*H374</f>
        <v>0</v>
      </c>
    </row>
    <row r="375" spans="1:9" s="104" customFormat="1">
      <c r="A375" s="28"/>
      <c r="B375" s="28"/>
      <c r="C375" s="28"/>
      <c r="D375" s="28"/>
      <c r="E375" s="28"/>
      <c r="F375" s="29"/>
      <c r="G375" s="301"/>
      <c r="H375" s="403"/>
      <c r="I375" s="302"/>
    </row>
    <row r="376" spans="1:9" s="104" customFormat="1" ht="60">
      <c r="A376" s="28" t="s">
        <v>1278</v>
      </c>
      <c r="B376" s="28" t="s">
        <v>1279</v>
      </c>
      <c r="C376" s="28" t="s">
        <v>1280</v>
      </c>
      <c r="D376" s="28" t="s">
        <v>1281</v>
      </c>
      <c r="E376" s="28"/>
      <c r="F376" s="29" t="s">
        <v>386</v>
      </c>
      <c r="G376" s="301">
        <v>40</v>
      </c>
      <c r="H376" s="403"/>
      <c r="I376" s="302">
        <f>G376*H376</f>
        <v>0</v>
      </c>
    </row>
    <row r="377" spans="1:9" s="104" customFormat="1">
      <c r="A377" s="28"/>
      <c r="B377" s="28"/>
      <c r="C377" s="28"/>
      <c r="D377" s="28"/>
      <c r="E377" s="28"/>
      <c r="F377" s="29"/>
      <c r="G377" s="301"/>
      <c r="H377" s="403"/>
      <c r="I377" s="302"/>
    </row>
    <row r="378" spans="1:9" s="104" customFormat="1" ht="60">
      <c r="A378" s="28" t="s">
        <v>1282</v>
      </c>
      <c r="B378" s="28" t="s">
        <v>1283</v>
      </c>
      <c r="C378" s="28" t="s">
        <v>1238</v>
      </c>
      <c r="D378" s="28" t="s">
        <v>1284</v>
      </c>
      <c r="E378" s="28"/>
      <c r="F378" s="29" t="s">
        <v>386</v>
      </c>
      <c r="G378" s="301">
        <v>32</v>
      </c>
      <c r="H378" s="403"/>
      <c r="I378" s="302">
        <f>G378*H378</f>
        <v>0</v>
      </c>
    </row>
    <row r="379" spans="1:9" s="104" customFormat="1">
      <c r="A379" s="28"/>
      <c r="B379" s="28"/>
      <c r="C379" s="28"/>
      <c r="D379" s="28"/>
      <c r="E379" s="28"/>
      <c r="F379" s="29"/>
      <c r="G379" s="301"/>
      <c r="H379" s="403"/>
      <c r="I379" s="302"/>
    </row>
    <row r="380" spans="1:9" s="104" customFormat="1" ht="60">
      <c r="A380" s="28" t="s">
        <v>1285</v>
      </c>
      <c r="B380" s="28" t="s">
        <v>1286</v>
      </c>
      <c r="C380" s="28" t="s">
        <v>1238</v>
      </c>
      <c r="D380" s="28" t="s">
        <v>1287</v>
      </c>
      <c r="E380" s="28"/>
      <c r="F380" s="29" t="s">
        <v>386</v>
      </c>
      <c r="G380" s="301">
        <v>44</v>
      </c>
      <c r="H380" s="403"/>
      <c r="I380" s="302">
        <f>G380*H380</f>
        <v>0</v>
      </c>
    </row>
    <row r="381" spans="1:9" s="104" customFormat="1">
      <c r="A381" s="28"/>
      <c r="B381" s="28"/>
      <c r="C381" s="28"/>
      <c r="D381" s="28"/>
      <c r="E381" s="28"/>
      <c r="F381" s="29"/>
      <c r="G381" s="301"/>
      <c r="H381" s="403"/>
      <c r="I381" s="302"/>
    </row>
    <row r="382" spans="1:9" s="104" customFormat="1" ht="60">
      <c r="A382" s="28" t="s">
        <v>1288</v>
      </c>
      <c r="B382" s="28" t="s">
        <v>1260</v>
      </c>
      <c r="C382" s="28" t="s">
        <v>1218</v>
      </c>
      <c r="D382" s="28" t="s">
        <v>1289</v>
      </c>
      <c r="E382" s="28"/>
      <c r="F382" s="29" t="s">
        <v>386</v>
      </c>
      <c r="G382" s="301">
        <v>24</v>
      </c>
      <c r="H382" s="403"/>
      <c r="I382" s="302">
        <f>G382*H382</f>
        <v>0</v>
      </c>
    </row>
    <row r="383" spans="1:9" s="104" customFormat="1">
      <c r="A383" s="28"/>
      <c r="B383" s="28"/>
      <c r="C383" s="28"/>
      <c r="D383" s="28"/>
      <c r="E383" s="28"/>
      <c r="F383" s="29"/>
      <c r="G383" s="301"/>
      <c r="H383" s="403"/>
      <c r="I383" s="302"/>
    </row>
    <row r="384" spans="1:9" s="104" customFormat="1" ht="60">
      <c r="A384" s="28" t="s">
        <v>1290</v>
      </c>
      <c r="B384" s="28" t="s">
        <v>1291</v>
      </c>
      <c r="C384" s="28" t="s">
        <v>1218</v>
      </c>
      <c r="D384" s="28" t="s">
        <v>1292</v>
      </c>
      <c r="E384" s="28"/>
      <c r="F384" s="29" t="s">
        <v>386</v>
      </c>
      <c r="G384" s="301">
        <v>15</v>
      </c>
      <c r="H384" s="403"/>
      <c r="I384" s="302">
        <f>G384*H384</f>
        <v>0</v>
      </c>
    </row>
    <row r="385" spans="1:9" s="313" customFormat="1">
      <c r="A385" s="28"/>
      <c r="B385" s="28"/>
      <c r="C385" s="28"/>
      <c r="D385" s="28"/>
      <c r="E385" s="28"/>
      <c r="F385" s="29"/>
      <c r="G385" s="301"/>
      <c r="H385" s="403"/>
      <c r="I385" s="302"/>
    </row>
    <row r="386" spans="1:9" s="313" customFormat="1">
      <c r="A386" s="28" t="s">
        <v>1179</v>
      </c>
      <c r="B386" s="28" t="s">
        <v>1267</v>
      </c>
      <c r="C386" s="29" t="s">
        <v>1265</v>
      </c>
      <c r="D386" s="28" t="s">
        <v>1268</v>
      </c>
      <c r="E386" s="28"/>
      <c r="F386" s="29" t="s">
        <v>247</v>
      </c>
      <c r="G386" s="301">
        <v>30</v>
      </c>
      <c r="H386" s="403"/>
      <c r="I386" s="302">
        <f>G386*H386</f>
        <v>0</v>
      </c>
    </row>
    <row r="387" spans="1:9" s="313" customFormat="1">
      <c r="A387" s="28"/>
      <c r="B387" s="28"/>
      <c r="C387" s="28"/>
      <c r="D387" s="28"/>
      <c r="E387" s="28"/>
      <c r="F387" s="29"/>
      <c r="G387" s="301"/>
      <c r="H387" s="403"/>
      <c r="I387" s="302"/>
    </row>
    <row r="388" spans="1:9" s="313" customFormat="1">
      <c r="A388" s="28" t="s">
        <v>1183</v>
      </c>
      <c r="B388" s="28" t="s">
        <v>1264</v>
      </c>
      <c r="C388" s="29" t="s">
        <v>1265</v>
      </c>
      <c r="D388" s="28" t="s">
        <v>1266</v>
      </c>
      <c r="E388" s="28"/>
      <c r="F388" s="29" t="s">
        <v>247</v>
      </c>
      <c r="G388" s="301">
        <v>7</v>
      </c>
      <c r="H388" s="403"/>
      <c r="I388" s="302">
        <f>G388*H388</f>
        <v>0</v>
      </c>
    </row>
    <row r="389" spans="1:9" s="313" customFormat="1">
      <c r="A389" s="28"/>
      <c r="B389" s="28"/>
      <c r="C389" s="28"/>
      <c r="D389" s="28"/>
      <c r="E389" s="28"/>
      <c r="F389" s="29"/>
      <c r="G389" s="301"/>
      <c r="H389" s="403"/>
      <c r="I389" s="302"/>
    </row>
    <row r="390" spans="1:9" s="313" customFormat="1" ht="45">
      <c r="A390" s="28" t="s">
        <v>1187</v>
      </c>
      <c r="B390" s="28" t="s">
        <v>1261</v>
      </c>
      <c r="C390" s="29" t="s">
        <v>1262</v>
      </c>
      <c r="D390" s="28" t="s">
        <v>1263</v>
      </c>
      <c r="E390" s="28"/>
      <c r="F390" s="29" t="s">
        <v>247</v>
      </c>
      <c r="G390" s="301">
        <v>1</v>
      </c>
      <c r="H390" s="403"/>
      <c r="I390" s="302">
        <f>G390*H390</f>
        <v>0</v>
      </c>
    </row>
    <row r="391" spans="1:9" s="313" customFormat="1">
      <c r="A391" s="314"/>
      <c r="B391" s="314"/>
      <c r="C391" s="283"/>
      <c r="D391" s="283"/>
      <c r="E391" s="284"/>
      <c r="F391" s="284"/>
      <c r="G391" s="315"/>
      <c r="H391" s="403"/>
      <c r="I391" s="317"/>
    </row>
    <row r="392" spans="1:9" s="104" customFormat="1" ht="45">
      <c r="A392" s="368" t="s">
        <v>481</v>
      </c>
      <c r="B392" s="369" t="s">
        <v>220</v>
      </c>
      <c r="C392" s="369"/>
      <c r="D392" s="369" t="s">
        <v>1387</v>
      </c>
      <c r="E392" s="369"/>
      <c r="F392" s="370" t="s">
        <v>247</v>
      </c>
      <c r="G392" s="371">
        <v>1</v>
      </c>
      <c r="H392" s="403"/>
      <c r="I392" s="372">
        <f>G392*H392</f>
        <v>0</v>
      </c>
    </row>
    <row r="393" spans="1:9" s="104" customFormat="1">
      <c r="A393" s="283"/>
      <c r="F393" s="298"/>
      <c r="G393" s="299"/>
      <c r="H393" s="403"/>
      <c r="I393" s="249"/>
    </row>
    <row r="394" spans="1:9">
      <c r="A394" s="289"/>
      <c r="B394" s="290" t="s">
        <v>514</v>
      </c>
      <c r="C394" s="289"/>
      <c r="D394" s="289"/>
      <c r="E394" s="289"/>
      <c r="F394" s="291"/>
      <c r="G394" s="292"/>
      <c r="H394" s="416"/>
      <c r="I394" s="293"/>
    </row>
    <row r="395" spans="1:9">
      <c r="A395" s="294" t="s">
        <v>155</v>
      </c>
      <c r="B395" s="373" t="s">
        <v>160</v>
      </c>
      <c r="C395" s="373" t="s">
        <v>161</v>
      </c>
      <c r="D395" s="373" t="s">
        <v>162</v>
      </c>
      <c r="E395" s="373"/>
      <c r="F395" s="374" t="s">
        <v>156</v>
      </c>
      <c r="G395" s="375" t="s">
        <v>157</v>
      </c>
      <c r="H395" s="417"/>
      <c r="I395" s="376" t="s">
        <v>159</v>
      </c>
    </row>
    <row r="396" spans="1:9" ht="30">
      <c r="A396" s="377" t="s">
        <v>1326</v>
      </c>
      <c r="B396" s="28" t="s">
        <v>220</v>
      </c>
      <c r="C396" s="28" t="s">
        <v>521</v>
      </c>
      <c r="D396" s="378" t="s">
        <v>1325</v>
      </c>
      <c r="E396" s="304"/>
      <c r="F396" s="29" t="s">
        <v>247</v>
      </c>
      <c r="G396" s="301">
        <v>1</v>
      </c>
      <c r="H396" s="403"/>
      <c r="I396" s="302">
        <f t="shared" ref="I396:I398" si="24">G396*H396</f>
        <v>0</v>
      </c>
    </row>
    <row r="397" spans="1:9" ht="30">
      <c r="A397" s="377" t="s">
        <v>1327</v>
      </c>
      <c r="B397" s="28"/>
      <c r="C397" s="28"/>
      <c r="D397" s="379" t="s">
        <v>1388</v>
      </c>
      <c r="E397" s="304"/>
      <c r="F397" s="29" t="s">
        <v>247</v>
      </c>
      <c r="G397" s="301">
        <v>1</v>
      </c>
      <c r="H397" s="403"/>
      <c r="I397" s="302">
        <f t="shared" ref="I397" si="25">G397*H397</f>
        <v>0</v>
      </c>
    </row>
    <row r="398" spans="1:9" ht="30">
      <c r="A398" s="304" t="s">
        <v>1333</v>
      </c>
      <c r="B398" s="28" t="s">
        <v>220</v>
      </c>
      <c r="C398" s="28" t="s">
        <v>521</v>
      </c>
      <c r="D398" s="227" t="s">
        <v>1328</v>
      </c>
      <c r="E398" s="304"/>
      <c r="F398" s="29" t="s">
        <v>247</v>
      </c>
      <c r="G398" s="301">
        <v>1</v>
      </c>
      <c r="H398" s="403"/>
      <c r="I398" s="302">
        <f t="shared" si="24"/>
        <v>0</v>
      </c>
    </row>
    <row r="399" spans="1:9">
      <c r="A399" s="304" t="s">
        <v>1334</v>
      </c>
      <c r="B399" s="28"/>
      <c r="C399" s="28"/>
      <c r="D399" s="227" t="s">
        <v>1329</v>
      </c>
      <c r="E399" s="304"/>
      <c r="F399" s="29" t="s">
        <v>247</v>
      </c>
      <c r="G399" s="301">
        <v>1</v>
      </c>
      <c r="H399" s="403"/>
      <c r="I399" s="302">
        <f t="shared" ref="I399:I404" si="26">G399*H399</f>
        <v>0</v>
      </c>
    </row>
    <row r="400" spans="1:9">
      <c r="A400" s="304" t="s">
        <v>1335</v>
      </c>
      <c r="B400" s="28"/>
      <c r="C400" s="28"/>
      <c r="D400" s="227" t="s">
        <v>1330</v>
      </c>
      <c r="E400" s="304"/>
      <c r="F400" s="29" t="s">
        <v>247</v>
      </c>
      <c r="G400" s="301">
        <v>1</v>
      </c>
      <c r="H400" s="403"/>
      <c r="I400" s="302">
        <f t="shared" si="26"/>
        <v>0</v>
      </c>
    </row>
    <row r="401" spans="1:9">
      <c r="A401" s="304" t="s">
        <v>1336</v>
      </c>
      <c r="B401" s="28"/>
      <c r="C401" s="28"/>
      <c r="D401" s="227" t="s">
        <v>1331</v>
      </c>
      <c r="E401" s="304"/>
      <c r="F401" s="29" t="s">
        <v>247</v>
      </c>
      <c r="G401" s="301">
        <v>1</v>
      </c>
      <c r="H401" s="403"/>
      <c r="I401" s="302">
        <f t="shared" si="26"/>
        <v>0</v>
      </c>
    </row>
    <row r="402" spans="1:9">
      <c r="A402" s="304" t="s">
        <v>1337</v>
      </c>
      <c r="B402" s="28"/>
      <c r="C402" s="28"/>
      <c r="D402" s="227" t="s">
        <v>1332</v>
      </c>
      <c r="E402" s="304"/>
      <c r="F402" s="29" t="s">
        <v>247</v>
      </c>
      <c r="G402" s="301">
        <v>1</v>
      </c>
      <c r="H402" s="403"/>
      <c r="I402" s="302">
        <f t="shared" si="26"/>
        <v>0</v>
      </c>
    </row>
    <row r="403" spans="1:9" ht="30">
      <c r="A403" s="304" t="s">
        <v>1338</v>
      </c>
      <c r="B403" s="28"/>
      <c r="C403" s="28"/>
      <c r="D403" s="227" t="s">
        <v>1390</v>
      </c>
      <c r="E403" s="304"/>
      <c r="F403" s="29" t="s">
        <v>247</v>
      </c>
      <c r="G403" s="301">
        <v>1</v>
      </c>
      <c r="H403" s="403"/>
      <c r="I403" s="302">
        <f t="shared" si="26"/>
        <v>0</v>
      </c>
    </row>
    <row r="404" spans="1:9" ht="30">
      <c r="A404" s="304" t="s">
        <v>1339</v>
      </c>
      <c r="B404" s="28"/>
      <c r="C404" s="28"/>
      <c r="D404" s="227" t="s">
        <v>1389</v>
      </c>
      <c r="E404" s="304"/>
      <c r="F404" s="29" t="s">
        <v>247</v>
      </c>
      <c r="G404" s="301">
        <v>1</v>
      </c>
      <c r="H404" s="403"/>
      <c r="I404" s="302">
        <f t="shared" si="26"/>
        <v>0</v>
      </c>
    </row>
    <row r="405" spans="1:9" s="104" customFormat="1" ht="30">
      <c r="A405" s="304" t="s">
        <v>226</v>
      </c>
      <c r="B405" s="28" t="s">
        <v>220</v>
      </c>
      <c r="C405" s="28" t="s">
        <v>126</v>
      </c>
      <c r="D405" s="28" t="s">
        <v>1340</v>
      </c>
      <c r="E405" s="28"/>
      <c r="F405" s="29" t="s">
        <v>247</v>
      </c>
      <c r="G405" s="301">
        <v>1</v>
      </c>
      <c r="H405" s="403"/>
      <c r="I405" s="302">
        <f>G405*H405</f>
        <v>0</v>
      </c>
    </row>
    <row r="406" spans="1:9" s="104" customFormat="1" ht="30">
      <c r="A406" s="304" t="s">
        <v>1453</v>
      </c>
      <c r="B406" s="28" t="s">
        <v>220</v>
      </c>
      <c r="C406" s="28" t="s">
        <v>127</v>
      </c>
      <c r="D406" s="227" t="s">
        <v>1340</v>
      </c>
      <c r="E406" s="28"/>
      <c r="F406" s="29" t="s">
        <v>247</v>
      </c>
      <c r="G406" s="301">
        <v>1</v>
      </c>
      <c r="H406" s="403"/>
      <c r="I406" s="302">
        <f t="shared" ref="I406:I450" si="27">G406*H406</f>
        <v>0</v>
      </c>
    </row>
    <row r="407" spans="1:9" s="104" customFormat="1">
      <c r="A407" s="304" t="s">
        <v>1454</v>
      </c>
      <c r="B407" s="28"/>
      <c r="C407" s="28"/>
      <c r="D407" s="227" t="s">
        <v>1342</v>
      </c>
      <c r="E407" s="28"/>
      <c r="F407" s="29" t="s">
        <v>247</v>
      </c>
      <c r="G407" s="301">
        <v>1</v>
      </c>
      <c r="H407" s="403"/>
      <c r="I407" s="302">
        <f t="shared" ref="I407:I419" si="28">G407*H407</f>
        <v>0</v>
      </c>
    </row>
    <row r="408" spans="1:9" s="104" customFormat="1">
      <c r="A408" s="304" t="s">
        <v>1455</v>
      </c>
      <c r="B408" s="28"/>
      <c r="C408" s="28"/>
      <c r="D408" s="227" t="s">
        <v>1343</v>
      </c>
      <c r="E408" s="28"/>
      <c r="F408" s="29" t="s">
        <v>247</v>
      </c>
      <c r="G408" s="301">
        <v>1</v>
      </c>
      <c r="H408" s="403"/>
      <c r="I408" s="302">
        <f t="shared" si="28"/>
        <v>0</v>
      </c>
    </row>
    <row r="409" spans="1:9" s="104" customFormat="1">
      <c r="A409" s="304" t="s">
        <v>1456</v>
      </c>
      <c r="B409" s="28"/>
      <c r="C409" s="28"/>
      <c r="D409" s="227" t="s">
        <v>1344</v>
      </c>
      <c r="E409" s="28"/>
      <c r="F409" s="29" t="s">
        <v>247</v>
      </c>
      <c r="G409" s="301">
        <v>1</v>
      </c>
      <c r="H409" s="403"/>
      <c r="I409" s="302">
        <f t="shared" si="28"/>
        <v>0</v>
      </c>
    </row>
    <row r="410" spans="1:9" s="104" customFormat="1">
      <c r="A410" s="304" t="s">
        <v>1457</v>
      </c>
      <c r="B410" s="28"/>
      <c r="C410" s="28"/>
      <c r="D410" s="227" t="s">
        <v>1345</v>
      </c>
      <c r="E410" s="28"/>
      <c r="F410" s="29" t="s">
        <v>247</v>
      </c>
      <c r="G410" s="301">
        <v>1</v>
      </c>
      <c r="H410" s="403"/>
      <c r="I410" s="302">
        <f t="shared" si="28"/>
        <v>0</v>
      </c>
    </row>
    <row r="411" spans="1:9" s="104" customFormat="1">
      <c r="A411" s="304" t="s">
        <v>1458</v>
      </c>
      <c r="B411" s="28"/>
      <c r="C411" s="28"/>
      <c r="D411" s="227" t="s">
        <v>1346</v>
      </c>
      <c r="E411" s="28"/>
      <c r="F411" s="29" t="s">
        <v>247</v>
      </c>
      <c r="G411" s="301">
        <v>1</v>
      </c>
      <c r="H411" s="403"/>
      <c r="I411" s="302">
        <f t="shared" si="28"/>
        <v>0</v>
      </c>
    </row>
    <row r="412" spans="1:9" s="104" customFormat="1">
      <c r="A412" s="304" t="s">
        <v>1459</v>
      </c>
      <c r="B412" s="28"/>
      <c r="C412" s="28"/>
      <c r="D412" s="227" t="s">
        <v>1347</v>
      </c>
      <c r="E412" s="28"/>
      <c r="F412" s="29" t="s">
        <v>247</v>
      </c>
      <c r="G412" s="301">
        <v>1</v>
      </c>
      <c r="H412" s="403"/>
      <c r="I412" s="302">
        <f t="shared" si="28"/>
        <v>0</v>
      </c>
    </row>
    <row r="413" spans="1:9" s="104" customFormat="1">
      <c r="A413" s="304" t="s">
        <v>1460</v>
      </c>
      <c r="B413" s="28"/>
      <c r="C413" s="28"/>
      <c r="D413" s="227" t="s">
        <v>1348</v>
      </c>
      <c r="E413" s="28"/>
      <c r="F413" s="29" t="s">
        <v>247</v>
      </c>
      <c r="G413" s="301">
        <v>1</v>
      </c>
      <c r="H413" s="403"/>
      <c r="I413" s="302">
        <f t="shared" si="28"/>
        <v>0</v>
      </c>
    </row>
    <row r="414" spans="1:9" s="104" customFormat="1">
      <c r="A414" s="304" t="s">
        <v>1461</v>
      </c>
      <c r="B414" s="28"/>
      <c r="C414" s="28"/>
      <c r="D414" s="227" t="s">
        <v>1349</v>
      </c>
      <c r="E414" s="28"/>
      <c r="F414" s="29" t="s">
        <v>247</v>
      </c>
      <c r="G414" s="301">
        <v>1</v>
      </c>
      <c r="H414" s="403"/>
      <c r="I414" s="302">
        <f t="shared" si="28"/>
        <v>0</v>
      </c>
    </row>
    <row r="415" spans="1:9" s="104" customFormat="1">
      <c r="A415" s="304" t="s">
        <v>1462</v>
      </c>
      <c r="B415" s="28"/>
      <c r="C415" s="28"/>
      <c r="D415" s="227" t="s">
        <v>1350</v>
      </c>
      <c r="E415" s="28"/>
      <c r="F415" s="29" t="s">
        <v>247</v>
      </c>
      <c r="G415" s="301">
        <v>1</v>
      </c>
      <c r="H415" s="403"/>
      <c r="I415" s="302">
        <f t="shared" si="28"/>
        <v>0</v>
      </c>
    </row>
    <row r="416" spans="1:9" s="104" customFormat="1">
      <c r="A416" s="304" t="s">
        <v>1463</v>
      </c>
      <c r="B416" s="28"/>
      <c r="C416" s="28"/>
      <c r="D416" s="227" t="s">
        <v>1351</v>
      </c>
      <c r="E416" s="28"/>
      <c r="F416" s="29" t="s">
        <v>247</v>
      </c>
      <c r="G416" s="301">
        <v>1</v>
      </c>
      <c r="H416" s="403"/>
      <c r="I416" s="302">
        <f t="shared" si="28"/>
        <v>0</v>
      </c>
    </row>
    <row r="417" spans="1:9" s="104" customFormat="1">
      <c r="A417" s="304" t="s">
        <v>1464</v>
      </c>
      <c r="B417" s="28"/>
      <c r="C417" s="28"/>
      <c r="D417" s="227" t="s">
        <v>1352</v>
      </c>
      <c r="E417" s="28"/>
      <c r="F417" s="29" t="s">
        <v>247</v>
      </c>
      <c r="G417" s="301">
        <v>1</v>
      </c>
      <c r="H417" s="403"/>
      <c r="I417" s="302">
        <f t="shared" si="28"/>
        <v>0</v>
      </c>
    </row>
    <row r="418" spans="1:9" s="104" customFormat="1">
      <c r="A418" s="304" t="s">
        <v>1465</v>
      </c>
      <c r="B418" s="28"/>
      <c r="C418" s="28"/>
      <c r="D418" s="227" t="s">
        <v>1353</v>
      </c>
      <c r="E418" s="28"/>
      <c r="F418" s="29" t="s">
        <v>247</v>
      </c>
      <c r="G418" s="301">
        <v>1</v>
      </c>
      <c r="H418" s="403"/>
      <c r="I418" s="302">
        <f t="shared" si="28"/>
        <v>0</v>
      </c>
    </row>
    <row r="419" spans="1:9" s="104" customFormat="1">
      <c r="A419" s="304" t="s">
        <v>1466</v>
      </c>
      <c r="B419" s="28"/>
      <c r="C419" s="28"/>
      <c r="D419" s="227" t="s">
        <v>1341</v>
      </c>
      <c r="E419" s="28"/>
      <c r="F419" s="29" t="s">
        <v>247</v>
      </c>
      <c r="G419" s="301">
        <v>1</v>
      </c>
      <c r="H419" s="403"/>
      <c r="I419" s="302">
        <f t="shared" si="28"/>
        <v>0</v>
      </c>
    </row>
    <row r="420" spans="1:9" s="104" customFormat="1" ht="39" customHeight="1">
      <c r="A420" s="304" t="s">
        <v>227</v>
      </c>
      <c r="B420" s="28" t="s">
        <v>220</v>
      </c>
      <c r="C420" s="28" t="s">
        <v>128</v>
      </c>
      <c r="D420" s="28" t="s">
        <v>595</v>
      </c>
      <c r="E420" s="380"/>
      <c r="F420" s="29" t="s">
        <v>247</v>
      </c>
      <c r="G420" s="301">
        <v>1</v>
      </c>
      <c r="H420" s="403"/>
      <c r="I420" s="302">
        <f t="shared" si="27"/>
        <v>0</v>
      </c>
    </row>
    <row r="421" spans="1:9" s="104" customFormat="1" ht="33" customHeight="1">
      <c r="A421" s="304" t="s">
        <v>228</v>
      </c>
      <c r="B421" s="28" t="s">
        <v>220</v>
      </c>
      <c r="C421" s="28" t="s">
        <v>129</v>
      </c>
      <c r="D421" s="227" t="s">
        <v>554</v>
      </c>
      <c r="E421" s="380"/>
      <c r="F421" s="29" t="s">
        <v>247</v>
      </c>
      <c r="G421" s="301">
        <v>1</v>
      </c>
      <c r="H421" s="403"/>
      <c r="I421" s="302">
        <f t="shared" si="27"/>
        <v>0</v>
      </c>
    </row>
    <row r="422" spans="1:9" s="104" customFormat="1">
      <c r="A422" s="304" t="s">
        <v>229</v>
      </c>
      <c r="B422" s="28" t="s">
        <v>220</v>
      </c>
      <c r="C422" s="28" t="s">
        <v>130</v>
      </c>
      <c r="D422" s="28" t="s">
        <v>1354</v>
      </c>
      <c r="E422" s="28"/>
      <c r="F422" s="29" t="s">
        <v>247</v>
      </c>
      <c r="G422" s="301">
        <v>2</v>
      </c>
      <c r="H422" s="403"/>
      <c r="I422" s="302">
        <f t="shared" si="27"/>
        <v>0</v>
      </c>
    </row>
    <row r="423" spans="1:9" s="104" customFormat="1" ht="30">
      <c r="A423" s="304" t="s">
        <v>230</v>
      </c>
      <c r="B423" s="28" t="s">
        <v>220</v>
      </c>
      <c r="C423" s="28" t="s">
        <v>131</v>
      </c>
      <c r="D423" s="227" t="s">
        <v>1355</v>
      </c>
      <c r="E423" s="227"/>
      <c r="F423" s="381" t="s">
        <v>247</v>
      </c>
      <c r="G423" s="382">
        <v>2</v>
      </c>
      <c r="H423" s="403"/>
      <c r="I423" s="302">
        <f t="shared" si="27"/>
        <v>0</v>
      </c>
    </row>
    <row r="424" spans="1:9" s="104" customFormat="1" ht="30">
      <c r="A424" s="304" t="s">
        <v>231</v>
      </c>
      <c r="B424" s="28" t="s">
        <v>220</v>
      </c>
      <c r="C424" s="28" t="s">
        <v>132</v>
      </c>
      <c r="D424" s="227" t="s">
        <v>1356</v>
      </c>
      <c r="E424" s="227"/>
      <c r="F424" s="381" t="s">
        <v>247</v>
      </c>
      <c r="G424" s="382">
        <v>2</v>
      </c>
      <c r="H424" s="403"/>
      <c r="I424" s="302">
        <f t="shared" si="27"/>
        <v>0</v>
      </c>
    </row>
    <row r="425" spans="1:9" s="104" customFormat="1">
      <c r="A425" s="304" t="s">
        <v>232</v>
      </c>
      <c r="B425" s="28" t="s">
        <v>220</v>
      </c>
      <c r="C425" s="28" t="s">
        <v>133</v>
      </c>
      <c r="D425" s="227" t="s">
        <v>553</v>
      </c>
      <c r="E425" s="227"/>
      <c r="F425" s="381" t="s">
        <v>247</v>
      </c>
      <c r="G425" s="383">
        <v>2</v>
      </c>
      <c r="H425" s="403"/>
      <c r="I425" s="302">
        <f t="shared" si="27"/>
        <v>0</v>
      </c>
    </row>
    <row r="426" spans="1:9" s="104" customFormat="1">
      <c r="A426" s="377" t="s">
        <v>233</v>
      </c>
      <c r="B426" s="28" t="s">
        <v>220</v>
      </c>
      <c r="C426" s="28" t="s">
        <v>538</v>
      </c>
      <c r="D426" s="227" t="s">
        <v>552</v>
      </c>
      <c r="E426" s="227"/>
      <c r="F426" s="381" t="s">
        <v>247</v>
      </c>
      <c r="G426" s="383">
        <v>1</v>
      </c>
      <c r="H426" s="403"/>
      <c r="I426" s="302">
        <f t="shared" si="27"/>
        <v>0</v>
      </c>
    </row>
    <row r="427" spans="1:9" s="104" customFormat="1" ht="30">
      <c r="A427" s="304" t="s">
        <v>184</v>
      </c>
      <c r="B427" s="28" t="s">
        <v>220</v>
      </c>
      <c r="C427" s="28" t="s">
        <v>134</v>
      </c>
      <c r="D427" s="227" t="s">
        <v>1357</v>
      </c>
      <c r="E427" s="227"/>
      <c r="F427" s="381" t="s">
        <v>247</v>
      </c>
      <c r="G427" s="383">
        <v>1</v>
      </c>
      <c r="H427" s="403"/>
      <c r="I427" s="302">
        <f t="shared" si="27"/>
        <v>0</v>
      </c>
    </row>
    <row r="428" spans="1:9" s="104" customFormat="1" ht="30">
      <c r="A428" s="308" t="s">
        <v>234</v>
      </c>
      <c r="B428" s="28" t="s">
        <v>220</v>
      </c>
      <c r="C428" s="28" t="s">
        <v>135</v>
      </c>
      <c r="D428" s="227" t="s">
        <v>1358</v>
      </c>
      <c r="E428" s="227"/>
      <c r="F428" s="381" t="s">
        <v>247</v>
      </c>
      <c r="G428" s="383">
        <v>1</v>
      </c>
      <c r="H428" s="403"/>
      <c r="I428" s="302">
        <f t="shared" si="27"/>
        <v>0</v>
      </c>
    </row>
    <row r="429" spans="1:9" s="104" customFormat="1" ht="30">
      <c r="A429" s="304" t="s">
        <v>235</v>
      </c>
      <c r="B429" s="28" t="s">
        <v>220</v>
      </c>
      <c r="C429" s="28" t="s">
        <v>136</v>
      </c>
      <c r="D429" s="227" t="s">
        <v>1359</v>
      </c>
      <c r="E429" s="227"/>
      <c r="F429" s="381" t="s">
        <v>247</v>
      </c>
      <c r="G429" s="383">
        <v>1</v>
      </c>
      <c r="H429" s="403"/>
      <c r="I429" s="302">
        <f t="shared" si="27"/>
        <v>0</v>
      </c>
    </row>
    <row r="430" spans="1:9" s="104" customFormat="1" ht="30">
      <c r="A430" s="304" t="s">
        <v>236</v>
      </c>
      <c r="B430" s="28" t="s">
        <v>220</v>
      </c>
      <c r="C430" s="28" t="s">
        <v>137</v>
      </c>
      <c r="D430" s="227" t="s">
        <v>1360</v>
      </c>
      <c r="E430" s="227"/>
      <c r="F430" s="381" t="s">
        <v>247</v>
      </c>
      <c r="G430" s="383">
        <v>1</v>
      </c>
      <c r="H430" s="403"/>
      <c r="I430" s="302">
        <f t="shared" si="27"/>
        <v>0</v>
      </c>
    </row>
    <row r="431" spans="1:9" s="104" customFormat="1" ht="30">
      <c r="A431" s="304" t="s">
        <v>237</v>
      </c>
      <c r="B431" s="28" t="s">
        <v>220</v>
      </c>
      <c r="C431" s="28" t="s">
        <v>138</v>
      </c>
      <c r="D431" s="227" t="s">
        <v>1361</v>
      </c>
      <c r="E431" s="227"/>
      <c r="F431" s="381" t="s">
        <v>247</v>
      </c>
      <c r="G431" s="383">
        <v>1</v>
      </c>
      <c r="H431" s="403"/>
      <c r="I431" s="302">
        <f t="shared" si="27"/>
        <v>0</v>
      </c>
    </row>
    <row r="432" spans="1:9" s="104" customFormat="1" ht="30">
      <c r="A432" s="304" t="s">
        <v>238</v>
      </c>
      <c r="B432" s="28" t="s">
        <v>220</v>
      </c>
      <c r="C432" s="28" t="s">
        <v>139</v>
      </c>
      <c r="D432" s="227" t="s">
        <v>1362</v>
      </c>
      <c r="E432" s="227"/>
      <c r="F432" s="381" t="s">
        <v>247</v>
      </c>
      <c r="G432" s="383">
        <v>1</v>
      </c>
      <c r="H432" s="403"/>
      <c r="I432" s="302">
        <f t="shared" si="27"/>
        <v>0</v>
      </c>
    </row>
    <row r="433" spans="1:9" s="104" customFormat="1" ht="60">
      <c r="A433" s="304" t="s">
        <v>239</v>
      </c>
      <c r="B433" s="28" t="s">
        <v>220</v>
      </c>
      <c r="C433" s="28" t="s">
        <v>523</v>
      </c>
      <c r="D433" s="227" t="s">
        <v>1363</v>
      </c>
      <c r="E433" s="227"/>
      <c r="F433" s="381" t="s">
        <v>247</v>
      </c>
      <c r="G433" s="383">
        <v>1</v>
      </c>
      <c r="H433" s="403"/>
      <c r="I433" s="302">
        <f t="shared" si="27"/>
        <v>0</v>
      </c>
    </row>
    <row r="434" spans="1:9" s="104" customFormat="1" ht="30">
      <c r="A434" s="304" t="s">
        <v>240</v>
      </c>
      <c r="B434" s="28" t="s">
        <v>220</v>
      </c>
      <c r="C434" s="28" t="s">
        <v>140</v>
      </c>
      <c r="D434" s="227" t="s">
        <v>555</v>
      </c>
      <c r="E434" s="227"/>
      <c r="F434" s="381" t="s">
        <v>247</v>
      </c>
      <c r="G434" s="383">
        <v>2</v>
      </c>
      <c r="H434" s="403"/>
      <c r="I434" s="302">
        <f t="shared" si="27"/>
        <v>0</v>
      </c>
    </row>
    <row r="435" spans="1:9" s="104" customFormat="1">
      <c r="A435" s="304" t="s">
        <v>192</v>
      </c>
      <c r="B435" s="28" t="s">
        <v>220</v>
      </c>
      <c r="C435" s="28" t="s">
        <v>141</v>
      </c>
      <c r="D435" s="227" t="s">
        <v>556</v>
      </c>
      <c r="E435" s="384"/>
      <c r="F435" s="381" t="s">
        <v>248</v>
      </c>
      <c r="G435" s="383">
        <v>1</v>
      </c>
      <c r="H435" s="403"/>
      <c r="I435" s="302">
        <f t="shared" si="27"/>
        <v>0</v>
      </c>
    </row>
    <row r="436" spans="1:9" s="104" customFormat="1">
      <c r="A436" s="304" t="s">
        <v>193</v>
      </c>
      <c r="B436" s="28" t="s">
        <v>220</v>
      </c>
      <c r="C436" s="28" t="s">
        <v>142</v>
      </c>
      <c r="D436" s="227" t="s">
        <v>557</v>
      </c>
      <c r="E436" s="227"/>
      <c r="F436" s="381" t="s">
        <v>248</v>
      </c>
      <c r="G436" s="383">
        <v>1</v>
      </c>
      <c r="H436" s="403"/>
      <c r="I436" s="302">
        <f t="shared" si="27"/>
        <v>0</v>
      </c>
    </row>
    <row r="437" spans="1:9" s="104" customFormat="1" ht="30">
      <c r="A437" s="304" t="s">
        <v>194</v>
      </c>
      <c r="B437" s="28" t="s">
        <v>220</v>
      </c>
      <c r="C437" s="28" t="s">
        <v>143</v>
      </c>
      <c r="D437" s="227" t="s">
        <v>558</v>
      </c>
      <c r="E437" s="384"/>
      <c r="F437" s="381" t="s">
        <v>248</v>
      </c>
      <c r="G437" s="383">
        <v>2</v>
      </c>
      <c r="H437" s="403"/>
      <c r="I437" s="302">
        <f t="shared" si="27"/>
        <v>0</v>
      </c>
    </row>
    <row r="438" spans="1:9" s="104" customFormat="1" ht="30">
      <c r="A438" s="304" t="s">
        <v>195</v>
      </c>
      <c r="B438" s="28" t="s">
        <v>220</v>
      </c>
      <c r="C438" s="28" t="s">
        <v>144</v>
      </c>
      <c r="D438" s="227" t="s">
        <v>559</v>
      </c>
      <c r="E438" s="227"/>
      <c r="F438" s="381" t="s">
        <v>247</v>
      </c>
      <c r="G438" s="383">
        <v>1</v>
      </c>
      <c r="H438" s="403"/>
      <c r="I438" s="302">
        <f t="shared" si="27"/>
        <v>0</v>
      </c>
    </row>
    <row r="439" spans="1:9" s="104" customFormat="1" ht="34.15" customHeight="1">
      <c r="A439" s="28" t="s">
        <v>1370</v>
      </c>
      <c r="B439" s="28" t="s">
        <v>220</v>
      </c>
      <c r="C439" s="28" t="s">
        <v>219</v>
      </c>
      <c r="D439" s="227" t="s">
        <v>1364</v>
      </c>
      <c r="E439" s="227"/>
      <c r="F439" s="381" t="s">
        <v>247</v>
      </c>
      <c r="G439" s="383">
        <v>12</v>
      </c>
      <c r="H439" s="403"/>
      <c r="I439" s="302">
        <f t="shared" si="27"/>
        <v>0</v>
      </c>
    </row>
    <row r="440" spans="1:9" s="104" customFormat="1" ht="30.6" customHeight="1">
      <c r="A440" s="28" t="s">
        <v>1373</v>
      </c>
      <c r="B440" s="28"/>
      <c r="C440" s="28"/>
      <c r="D440" s="227" t="s">
        <v>1365</v>
      </c>
      <c r="E440" s="227"/>
      <c r="F440" s="381" t="s">
        <v>247</v>
      </c>
      <c r="G440" s="383">
        <v>1</v>
      </c>
      <c r="H440" s="403"/>
      <c r="I440" s="302">
        <f t="shared" ref="I440:I446" si="29">G440*H440</f>
        <v>0</v>
      </c>
    </row>
    <row r="441" spans="1:9" s="104" customFormat="1" ht="30" customHeight="1">
      <c r="A441" s="28" t="s">
        <v>1372</v>
      </c>
      <c r="B441" s="28"/>
      <c r="C441" s="28"/>
      <c r="D441" s="227" t="s">
        <v>1366</v>
      </c>
      <c r="E441" s="227"/>
      <c r="F441" s="381" t="s">
        <v>247</v>
      </c>
      <c r="G441" s="383">
        <v>1</v>
      </c>
      <c r="H441" s="403"/>
      <c r="I441" s="302">
        <f t="shared" si="29"/>
        <v>0</v>
      </c>
    </row>
    <row r="442" spans="1:9" s="104" customFormat="1" ht="15" customHeight="1">
      <c r="A442" s="28" t="s">
        <v>1374</v>
      </c>
      <c r="B442" s="28"/>
      <c r="C442" s="28"/>
      <c r="D442" s="385" t="s">
        <v>1367</v>
      </c>
      <c r="E442" s="227"/>
      <c r="F442" s="381" t="s">
        <v>247</v>
      </c>
      <c r="G442" s="383">
        <v>1</v>
      </c>
      <c r="H442" s="403"/>
      <c r="I442" s="302">
        <f t="shared" si="29"/>
        <v>0</v>
      </c>
    </row>
    <row r="443" spans="1:9" s="104" customFormat="1" ht="31.9" customHeight="1">
      <c r="A443" s="28" t="s">
        <v>1375</v>
      </c>
      <c r="B443" s="28"/>
      <c r="C443" s="28"/>
      <c r="D443" s="385" t="s">
        <v>1378</v>
      </c>
      <c r="E443" s="227"/>
      <c r="F443" s="381" t="s">
        <v>247</v>
      </c>
      <c r="G443" s="383">
        <v>1</v>
      </c>
      <c r="H443" s="403"/>
      <c r="I443" s="302">
        <f t="shared" si="29"/>
        <v>0</v>
      </c>
    </row>
    <row r="444" spans="1:9" s="104" customFormat="1" ht="19.149999999999999" customHeight="1">
      <c r="A444" s="28" t="s">
        <v>1376</v>
      </c>
      <c r="B444" s="28"/>
      <c r="C444" s="28"/>
      <c r="D444" s="385" t="s">
        <v>1368</v>
      </c>
      <c r="E444" s="227"/>
      <c r="F444" s="381" t="s">
        <v>247</v>
      </c>
      <c r="G444" s="383">
        <v>1</v>
      </c>
      <c r="H444" s="403"/>
      <c r="I444" s="302">
        <f t="shared" si="29"/>
        <v>0</v>
      </c>
    </row>
    <row r="445" spans="1:9" s="104" customFormat="1" ht="39.75" customHeight="1">
      <c r="A445" s="28" t="s">
        <v>1371</v>
      </c>
      <c r="B445" s="28"/>
      <c r="C445" s="28"/>
      <c r="D445" s="385" t="s">
        <v>1391</v>
      </c>
      <c r="E445" s="227"/>
      <c r="F445" s="381" t="s">
        <v>247</v>
      </c>
      <c r="G445" s="383">
        <v>1</v>
      </c>
      <c r="H445" s="403"/>
      <c r="I445" s="302">
        <f t="shared" si="29"/>
        <v>0</v>
      </c>
    </row>
    <row r="446" spans="1:9" s="104" customFormat="1" ht="19.899999999999999" customHeight="1">
      <c r="A446" s="28" t="s">
        <v>1377</v>
      </c>
      <c r="B446" s="28"/>
      <c r="C446" s="28"/>
      <c r="D446" s="385" t="s">
        <v>1369</v>
      </c>
      <c r="E446" s="227"/>
      <c r="F446" s="381" t="s">
        <v>247</v>
      </c>
      <c r="G446" s="383">
        <v>1</v>
      </c>
      <c r="H446" s="403"/>
      <c r="I446" s="302">
        <f t="shared" si="29"/>
        <v>0</v>
      </c>
    </row>
    <row r="447" spans="1:9" s="104" customFormat="1" ht="30">
      <c r="A447" s="304" t="s">
        <v>196</v>
      </c>
      <c r="B447" s="28" t="s">
        <v>220</v>
      </c>
      <c r="C447" s="28" t="s">
        <v>86</v>
      </c>
      <c r="D447" s="227" t="s">
        <v>560</v>
      </c>
      <c r="E447" s="386"/>
      <c r="F447" s="29" t="s">
        <v>247</v>
      </c>
      <c r="G447" s="383">
        <v>1</v>
      </c>
      <c r="H447" s="403"/>
      <c r="I447" s="302">
        <f t="shared" si="27"/>
        <v>0</v>
      </c>
    </row>
    <row r="448" spans="1:9" s="104" customFormat="1">
      <c r="A448" s="304" t="s">
        <v>197</v>
      </c>
      <c r="B448" s="28" t="s">
        <v>220</v>
      </c>
      <c r="C448" s="28" t="s">
        <v>145</v>
      </c>
      <c r="D448" s="227" t="s">
        <v>636</v>
      </c>
      <c r="E448" s="28"/>
      <c r="F448" s="29" t="s">
        <v>247</v>
      </c>
      <c r="G448" s="383">
        <v>1</v>
      </c>
      <c r="H448" s="403"/>
      <c r="I448" s="302">
        <f t="shared" si="27"/>
        <v>0</v>
      </c>
    </row>
    <row r="449" spans="1:9" s="104" customFormat="1">
      <c r="A449" s="304" t="s">
        <v>198</v>
      </c>
      <c r="B449" s="28" t="s">
        <v>220</v>
      </c>
      <c r="C449" s="28" t="s">
        <v>146</v>
      </c>
      <c r="D449" s="227" t="s">
        <v>566</v>
      </c>
      <c r="E449" s="28"/>
      <c r="F449" s="29" t="s">
        <v>248</v>
      </c>
      <c r="G449" s="383">
        <v>1</v>
      </c>
      <c r="H449" s="403"/>
      <c r="I449" s="302">
        <f t="shared" si="27"/>
        <v>0</v>
      </c>
    </row>
    <row r="450" spans="1:9" s="104" customFormat="1" ht="30.75" thickBot="1">
      <c r="A450" s="304" t="s">
        <v>199</v>
      </c>
      <c r="B450" s="228" t="s">
        <v>220</v>
      </c>
      <c r="C450" s="228" t="s">
        <v>125</v>
      </c>
      <c r="D450" s="228" t="s">
        <v>563</v>
      </c>
      <c r="E450" s="228"/>
      <c r="F450" s="387" t="s">
        <v>248</v>
      </c>
      <c r="G450" s="388">
        <v>3</v>
      </c>
      <c r="H450" s="403"/>
      <c r="I450" s="389">
        <f t="shared" si="27"/>
        <v>0</v>
      </c>
    </row>
    <row r="451" spans="1:9" s="104" customFormat="1">
      <c r="A451" s="283"/>
      <c r="F451" s="298"/>
      <c r="G451" s="299"/>
      <c r="H451" s="403"/>
      <c r="I451" s="249"/>
    </row>
    <row r="452" spans="1:9" s="104" customFormat="1">
      <c r="A452" s="283"/>
      <c r="F452" s="298"/>
      <c r="G452" s="299"/>
      <c r="H452" s="403"/>
      <c r="I452" s="249"/>
    </row>
    <row r="453" spans="1:9">
      <c r="A453" s="289"/>
      <c r="B453" s="290" t="s">
        <v>515</v>
      </c>
      <c r="C453" s="289"/>
      <c r="D453" s="289"/>
      <c r="E453" s="289"/>
      <c r="F453" s="291"/>
      <c r="G453" s="292"/>
      <c r="H453" s="416"/>
      <c r="I453" s="293"/>
    </row>
    <row r="454" spans="1:9">
      <c r="A454" s="294" t="s">
        <v>155</v>
      </c>
      <c r="B454" s="294" t="s">
        <v>160</v>
      </c>
      <c r="C454" s="294" t="s">
        <v>161</v>
      </c>
      <c r="D454" s="294" t="s">
        <v>162</v>
      </c>
      <c r="E454" s="294"/>
      <c r="F454" s="295" t="s">
        <v>156</v>
      </c>
      <c r="G454" s="296" t="s">
        <v>157</v>
      </c>
      <c r="H454" s="404"/>
      <c r="I454" s="297" t="s">
        <v>159</v>
      </c>
    </row>
    <row r="455" spans="1:9">
      <c r="B455" s="244"/>
      <c r="H455" s="404"/>
    </row>
    <row r="456" spans="1:9" s="104" customFormat="1" ht="51" customHeight="1">
      <c r="A456" s="28" t="s">
        <v>241</v>
      </c>
      <c r="B456" s="28" t="s">
        <v>246</v>
      </c>
      <c r="C456" s="28" t="s">
        <v>596</v>
      </c>
      <c r="D456" s="28" t="s">
        <v>1553</v>
      </c>
      <c r="E456" s="28"/>
      <c r="F456" s="29" t="s">
        <v>247</v>
      </c>
      <c r="G456" s="301">
        <v>17</v>
      </c>
      <c r="H456" s="403"/>
      <c r="I456" s="302">
        <f t="shared" ref="I456:I475" si="30">G456*H456</f>
        <v>0</v>
      </c>
    </row>
    <row r="457" spans="1:9" s="104" customFormat="1" ht="97.5" customHeight="1">
      <c r="A457" s="28" t="s">
        <v>251</v>
      </c>
      <c r="B457" s="28" t="s">
        <v>246</v>
      </c>
      <c r="C457" s="28" t="s">
        <v>109</v>
      </c>
      <c r="D457" s="28" t="s">
        <v>637</v>
      </c>
      <c r="E457" s="28"/>
      <c r="F457" s="390" t="s">
        <v>248</v>
      </c>
      <c r="G457" s="301">
        <v>2</v>
      </c>
      <c r="H457" s="403"/>
      <c r="I457" s="302">
        <f t="shared" si="30"/>
        <v>0</v>
      </c>
    </row>
    <row r="458" spans="1:9" s="104" customFormat="1" ht="76.5" customHeight="1">
      <c r="A458" s="28" t="s">
        <v>252</v>
      </c>
      <c r="B458" s="28" t="s">
        <v>246</v>
      </c>
      <c r="C458" s="28" t="s">
        <v>110</v>
      </c>
      <c r="D458" s="28" t="s">
        <v>525</v>
      </c>
      <c r="E458" s="28"/>
      <c r="F458" s="390" t="s">
        <v>248</v>
      </c>
      <c r="G458" s="301">
        <v>2</v>
      </c>
      <c r="H458" s="403"/>
      <c r="I458" s="302">
        <f t="shared" si="30"/>
        <v>0</v>
      </c>
    </row>
    <row r="459" spans="1:9" s="104" customFormat="1" ht="151.5" customHeight="1">
      <c r="A459" s="28" t="s">
        <v>253</v>
      </c>
      <c r="B459" s="28" t="s">
        <v>246</v>
      </c>
      <c r="C459" s="28" t="s">
        <v>111</v>
      </c>
      <c r="D459" s="28" t="s">
        <v>638</v>
      </c>
      <c r="E459" s="28"/>
      <c r="F459" s="390" t="s">
        <v>248</v>
      </c>
      <c r="G459" s="301">
        <v>4</v>
      </c>
      <c r="H459" s="403"/>
      <c r="I459" s="302">
        <f t="shared" si="30"/>
        <v>0</v>
      </c>
    </row>
    <row r="460" spans="1:9" s="104" customFormat="1" ht="99.75" customHeight="1">
      <c r="A460" s="28" t="s">
        <v>640</v>
      </c>
      <c r="B460" s="28" t="s">
        <v>246</v>
      </c>
      <c r="C460" s="28" t="s">
        <v>112</v>
      </c>
      <c r="D460" s="28" t="s">
        <v>639</v>
      </c>
      <c r="E460" s="391"/>
      <c r="F460" s="390" t="s">
        <v>248</v>
      </c>
      <c r="G460" s="301">
        <v>1</v>
      </c>
      <c r="H460" s="403"/>
      <c r="I460" s="302">
        <f t="shared" si="30"/>
        <v>0</v>
      </c>
    </row>
    <row r="461" spans="1:9" s="104" customFormat="1" ht="60">
      <c r="A461" s="28" t="s">
        <v>641</v>
      </c>
      <c r="B461" s="28" t="s">
        <v>246</v>
      </c>
      <c r="C461" s="28" t="s">
        <v>112</v>
      </c>
      <c r="D461" s="28" t="s">
        <v>642</v>
      </c>
      <c r="E461" s="391"/>
      <c r="F461" s="390" t="s">
        <v>248</v>
      </c>
      <c r="G461" s="301">
        <v>1</v>
      </c>
      <c r="H461" s="403"/>
      <c r="I461" s="302">
        <f t="shared" ref="I461" si="31">G461*H461</f>
        <v>0</v>
      </c>
    </row>
    <row r="462" spans="1:9" s="104" customFormat="1" ht="120">
      <c r="A462" s="28" t="s">
        <v>254</v>
      </c>
      <c r="B462" s="28" t="s">
        <v>246</v>
      </c>
      <c r="C462" s="28" t="s">
        <v>113</v>
      </c>
      <c r="D462" s="28" t="s">
        <v>643</v>
      </c>
      <c r="E462" s="380"/>
      <c r="F462" s="390" t="s">
        <v>248</v>
      </c>
      <c r="G462" s="301">
        <v>2</v>
      </c>
      <c r="H462" s="403"/>
      <c r="I462" s="302">
        <f t="shared" si="30"/>
        <v>0</v>
      </c>
    </row>
    <row r="463" spans="1:9" s="104" customFormat="1" ht="86.25" customHeight="1">
      <c r="A463" s="28" t="s">
        <v>255</v>
      </c>
      <c r="B463" s="28" t="s">
        <v>246</v>
      </c>
      <c r="C463" s="28" t="s">
        <v>114</v>
      </c>
      <c r="D463" s="28" t="s">
        <v>644</v>
      </c>
      <c r="E463" s="380"/>
      <c r="F463" s="29" t="s">
        <v>248</v>
      </c>
      <c r="G463" s="301">
        <v>2</v>
      </c>
      <c r="H463" s="403"/>
      <c r="I463" s="302">
        <f t="shared" si="30"/>
        <v>0</v>
      </c>
    </row>
    <row r="464" spans="1:9" s="104" customFormat="1" ht="165">
      <c r="A464" s="28" t="s">
        <v>256</v>
      </c>
      <c r="B464" s="28" t="s">
        <v>246</v>
      </c>
      <c r="C464" s="28" t="s">
        <v>522</v>
      </c>
      <c r="D464" s="28" t="s">
        <v>645</v>
      </c>
      <c r="E464" s="28"/>
      <c r="F464" s="29" t="s">
        <v>248</v>
      </c>
      <c r="G464" s="301">
        <v>4</v>
      </c>
      <c r="H464" s="403"/>
      <c r="I464" s="302">
        <f t="shared" si="30"/>
        <v>0</v>
      </c>
    </row>
    <row r="465" spans="1:9" s="104" customFormat="1" ht="69.599999999999994" customHeight="1">
      <c r="A465" s="28" t="s">
        <v>257</v>
      </c>
      <c r="B465" s="28" t="s">
        <v>246</v>
      </c>
      <c r="C465" s="28" t="s">
        <v>115</v>
      </c>
      <c r="D465" s="28" t="s">
        <v>646</v>
      </c>
      <c r="E465" s="380"/>
      <c r="F465" s="29" t="s">
        <v>248</v>
      </c>
      <c r="G465" s="301">
        <v>2</v>
      </c>
      <c r="H465" s="403"/>
      <c r="I465" s="302">
        <f t="shared" si="30"/>
        <v>0</v>
      </c>
    </row>
    <row r="466" spans="1:9" s="104" customFormat="1" ht="86.25" customHeight="1">
      <c r="A466" s="28" t="s">
        <v>258</v>
      </c>
      <c r="B466" s="28" t="s">
        <v>246</v>
      </c>
      <c r="C466" s="28" t="s">
        <v>116</v>
      </c>
      <c r="D466" s="28" t="s">
        <v>647</v>
      </c>
      <c r="E466" s="28"/>
      <c r="F466" s="29" t="s">
        <v>248</v>
      </c>
      <c r="G466" s="301">
        <v>2</v>
      </c>
      <c r="H466" s="403"/>
      <c r="I466" s="302">
        <f t="shared" si="30"/>
        <v>0</v>
      </c>
    </row>
    <row r="467" spans="1:9" s="104" customFormat="1" ht="75">
      <c r="A467" s="28" t="s">
        <v>259</v>
      </c>
      <c r="B467" s="28" t="s">
        <v>246</v>
      </c>
      <c r="C467" s="28" t="s">
        <v>117</v>
      </c>
      <c r="D467" s="28" t="s">
        <v>535</v>
      </c>
      <c r="E467" s="28"/>
      <c r="F467" s="29" t="s">
        <v>248</v>
      </c>
      <c r="G467" s="301">
        <v>3</v>
      </c>
      <c r="H467" s="403"/>
      <c r="I467" s="302">
        <f t="shared" si="30"/>
        <v>0</v>
      </c>
    </row>
    <row r="468" spans="1:9" s="104" customFormat="1" ht="75">
      <c r="A468" s="28" t="s">
        <v>260</v>
      </c>
      <c r="B468" s="28" t="s">
        <v>246</v>
      </c>
      <c r="C468" s="28" t="s">
        <v>118</v>
      </c>
      <c r="D468" s="28" t="s">
        <v>648</v>
      </c>
      <c r="E468" s="28"/>
      <c r="F468" s="29" t="s">
        <v>248</v>
      </c>
      <c r="G468" s="301">
        <v>2</v>
      </c>
      <c r="H468" s="403"/>
      <c r="I468" s="302">
        <f t="shared" si="30"/>
        <v>0</v>
      </c>
    </row>
    <row r="469" spans="1:9" s="104" customFormat="1" ht="99.75" customHeight="1">
      <c r="A469" s="28" t="s">
        <v>261</v>
      </c>
      <c r="B469" s="28" t="s">
        <v>246</v>
      </c>
      <c r="C469" s="28" t="s">
        <v>119</v>
      </c>
      <c r="D469" s="28" t="s">
        <v>649</v>
      </c>
      <c r="E469" s="28"/>
      <c r="F469" s="29" t="s">
        <v>248</v>
      </c>
      <c r="G469" s="301">
        <v>4</v>
      </c>
      <c r="H469" s="403"/>
      <c r="I469" s="302">
        <f t="shared" si="30"/>
        <v>0</v>
      </c>
    </row>
    <row r="470" spans="1:9" s="104" customFormat="1" ht="118.5" customHeight="1">
      <c r="A470" s="392" t="s">
        <v>262</v>
      </c>
      <c r="B470" s="28" t="s">
        <v>246</v>
      </c>
      <c r="C470" s="28" t="s">
        <v>120</v>
      </c>
      <c r="D470" s="28" t="s">
        <v>650</v>
      </c>
      <c r="E470" s="28"/>
      <c r="F470" s="29" t="s">
        <v>248</v>
      </c>
      <c r="G470" s="301">
        <v>2</v>
      </c>
      <c r="H470" s="403"/>
      <c r="I470" s="302">
        <f t="shared" si="30"/>
        <v>0</v>
      </c>
    </row>
    <row r="471" spans="1:9" s="104" customFormat="1" ht="45">
      <c r="A471" s="28" t="s">
        <v>263</v>
      </c>
      <c r="B471" s="28" t="s">
        <v>246</v>
      </c>
      <c r="C471" s="28" t="s">
        <v>121</v>
      </c>
      <c r="D471" s="28" t="s">
        <v>589</v>
      </c>
      <c r="E471" s="28"/>
      <c r="F471" s="29" t="s">
        <v>248</v>
      </c>
      <c r="G471" s="301">
        <v>2</v>
      </c>
      <c r="H471" s="403"/>
      <c r="I471" s="302">
        <f t="shared" si="30"/>
        <v>0</v>
      </c>
    </row>
    <row r="472" spans="1:9" s="104" customFormat="1" ht="93" customHeight="1">
      <c r="A472" s="28" t="s">
        <v>264</v>
      </c>
      <c r="B472" s="28" t="s">
        <v>246</v>
      </c>
      <c r="C472" s="28" t="s">
        <v>122</v>
      </c>
      <c r="D472" s="28" t="s">
        <v>651</v>
      </c>
      <c r="E472" s="28"/>
      <c r="F472" s="29" t="s">
        <v>248</v>
      </c>
      <c r="G472" s="301">
        <v>1</v>
      </c>
      <c r="H472" s="403"/>
      <c r="I472" s="302">
        <f t="shared" si="30"/>
        <v>0</v>
      </c>
    </row>
    <row r="473" spans="1:9" s="104" customFormat="1" ht="75">
      <c r="A473" s="28" t="s">
        <v>265</v>
      </c>
      <c r="B473" s="28" t="s">
        <v>246</v>
      </c>
      <c r="C473" s="28" t="s">
        <v>590</v>
      </c>
      <c r="D473" s="379" t="s">
        <v>652</v>
      </c>
      <c r="E473" s="28"/>
      <c r="F473" s="29" t="s">
        <v>248</v>
      </c>
      <c r="G473" s="301">
        <v>2</v>
      </c>
      <c r="H473" s="403"/>
      <c r="I473" s="302">
        <f t="shared" si="30"/>
        <v>0</v>
      </c>
    </row>
    <row r="474" spans="1:9" s="104" customFormat="1" ht="45">
      <c r="A474" s="28" t="s">
        <v>266</v>
      </c>
      <c r="B474" s="28" t="s">
        <v>246</v>
      </c>
      <c r="C474" s="28" t="s">
        <v>123</v>
      </c>
      <c r="D474" s="28" t="s">
        <v>536</v>
      </c>
      <c r="E474" s="28"/>
      <c r="F474" s="29" t="s">
        <v>248</v>
      </c>
      <c r="G474" s="301">
        <v>1</v>
      </c>
      <c r="H474" s="403"/>
      <c r="I474" s="302">
        <f t="shared" si="30"/>
        <v>0</v>
      </c>
    </row>
    <row r="475" spans="1:9" s="104" customFormat="1" ht="40.5" customHeight="1" thickBot="1">
      <c r="A475" s="28" t="s">
        <v>267</v>
      </c>
      <c r="B475" s="228" t="s">
        <v>246</v>
      </c>
      <c r="C475" s="228" t="s">
        <v>124</v>
      </c>
      <c r="D475" s="228" t="s">
        <v>653</v>
      </c>
      <c r="E475" s="228"/>
      <c r="F475" s="387" t="s">
        <v>248</v>
      </c>
      <c r="G475" s="388">
        <v>1</v>
      </c>
      <c r="H475" s="403"/>
      <c r="I475" s="389">
        <f t="shared" si="30"/>
        <v>0</v>
      </c>
    </row>
    <row r="476" spans="1:9" s="104" customFormat="1">
      <c r="A476" s="28"/>
      <c r="B476" s="28"/>
      <c r="C476" s="28"/>
      <c r="D476" s="28"/>
      <c r="E476" s="28"/>
      <c r="F476" s="29"/>
      <c r="G476" s="301"/>
      <c r="H476" s="403"/>
      <c r="I476" s="302"/>
    </row>
    <row r="477" spans="1:9" s="104" customFormat="1">
      <c r="A477" s="28"/>
      <c r="B477" s="28"/>
      <c r="C477" s="28"/>
      <c r="D477" s="28"/>
      <c r="E477" s="28"/>
      <c r="F477" s="29"/>
      <c r="G477" s="301"/>
      <c r="H477" s="403"/>
      <c r="I477" s="302"/>
    </row>
    <row r="478" spans="1:9">
      <c r="A478" s="393"/>
      <c r="B478" s="394" t="s">
        <v>516</v>
      </c>
      <c r="C478" s="393"/>
      <c r="D478" s="393"/>
      <c r="E478" s="393"/>
      <c r="F478" s="395"/>
      <c r="G478" s="396"/>
      <c r="H478" s="416"/>
      <c r="I478" s="397"/>
    </row>
    <row r="479" spans="1:9">
      <c r="A479" s="294" t="s">
        <v>155</v>
      </c>
      <c r="B479" s="294" t="s">
        <v>160</v>
      </c>
      <c r="C479" s="294" t="s">
        <v>161</v>
      </c>
      <c r="D479" s="294" t="s">
        <v>162</v>
      </c>
      <c r="E479" s="294"/>
      <c r="F479" s="295" t="s">
        <v>156</v>
      </c>
      <c r="G479" s="296" t="s">
        <v>157</v>
      </c>
      <c r="H479" s="404"/>
      <c r="I479" s="297" t="s">
        <v>159</v>
      </c>
    </row>
    <row r="480" spans="1:9">
      <c r="A480" s="304"/>
      <c r="B480" s="398"/>
      <c r="C480" s="304"/>
      <c r="D480" s="304"/>
      <c r="E480" s="304"/>
      <c r="F480" s="305"/>
      <c r="G480" s="306"/>
      <c r="H480" s="404"/>
      <c r="I480" s="307"/>
    </row>
    <row r="481" spans="1:9" s="104" customFormat="1">
      <c r="A481" s="399" t="s">
        <v>268</v>
      </c>
      <c r="B481" s="28" t="s">
        <v>246</v>
      </c>
      <c r="C481" s="28" t="s">
        <v>76</v>
      </c>
      <c r="D481" s="28" t="s">
        <v>561</v>
      </c>
      <c r="E481" s="380"/>
      <c r="F481" s="29" t="s">
        <v>248</v>
      </c>
      <c r="G481" s="301">
        <v>17</v>
      </c>
      <c r="H481" s="403"/>
      <c r="I481" s="302">
        <f t="shared" ref="I481:I531" si="32">G481*H481</f>
        <v>0</v>
      </c>
    </row>
    <row r="482" spans="1:9" s="104" customFormat="1">
      <c r="A482" s="28" t="s">
        <v>269</v>
      </c>
      <c r="B482" s="28" t="s">
        <v>246</v>
      </c>
      <c r="C482" s="28" t="s">
        <v>77</v>
      </c>
      <c r="D482" s="28" t="s">
        <v>562</v>
      </c>
      <c r="E482" s="380"/>
      <c r="F482" s="29" t="s">
        <v>248</v>
      </c>
      <c r="G482" s="301">
        <v>17</v>
      </c>
      <c r="H482" s="403"/>
      <c r="I482" s="302">
        <f t="shared" si="32"/>
        <v>0</v>
      </c>
    </row>
    <row r="483" spans="1:9" s="104" customFormat="1">
      <c r="A483" s="28" t="s">
        <v>270</v>
      </c>
      <c r="B483" s="28" t="s">
        <v>246</v>
      </c>
      <c r="C483" s="28" t="s">
        <v>78</v>
      </c>
      <c r="D483" s="28" t="s">
        <v>563</v>
      </c>
      <c r="E483" s="380"/>
      <c r="F483" s="29" t="s">
        <v>248</v>
      </c>
      <c r="G483" s="301">
        <v>17</v>
      </c>
      <c r="H483" s="403"/>
      <c r="I483" s="302">
        <f t="shared" si="32"/>
        <v>0</v>
      </c>
    </row>
    <row r="484" spans="1:9" s="104" customFormat="1">
      <c r="A484" s="28" t="s">
        <v>271</v>
      </c>
      <c r="B484" s="28" t="s">
        <v>246</v>
      </c>
      <c r="C484" s="28" t="s">
        <v>79</v>
      </c>
      <c r="D484" s="28" t="s">
        <v>565</v>
      </c>
      <c r="E484" s="28"/>
      <c r="F484" s="29" t="s">
        <v>248</v>
      </c>
      <c r="G484" s="301">
        <v>17</v>
      </c>
      <c r="H484" s="403"/>
      <c r="I484" s="302">
        <f t="shared" si="32"/>
        <v>0</v>
      </c>
    </row>
    <row r="485" spans="1:9" s="104" customFormat="1">
      <c r="A485" s="28" t="s">
        <v>274</v>
      </c>
      <c r="B485" s="28" t="s">
        <v>246</v>
      </c>
      <c r="C485" s="28" t="s">
        <v>80</v>
      </c>
      <c r="D485" s="28" t="s">
        <v>564</v>
      </c>
      <c r="E485" s="380"/>
      <c r="F485" s="29" t="s">
        <v>248</v>
      </c>
      <c r="G485" s="301">
        <v>17</v>
      </c>
      <c r="H485" s="403"/>
      <c r="I485" s="302">
        <f t="shared" si="32"/>
        <v>0</v>
      </c>
    </row>
    <row r="486" spans="1:9" s="104" customFormat="1">
      <c r="A486" s="28" t="s">
        <v>272</v>
      </c>
      <c r="B486" s="28" t="s">
        <v>246</v>
      </c>
      <c r="C486" s="28" t="s">
        <v>81</v>
      </c>
      <c r="D486" s="28" t="s">
        <v>567</v>
      </c>
      <c r="E486" s="380"/>
      <c r="F486" s="29" t="s">
        <v>248</v>
      </c>
      <c r="G486" s="301">
        <v>17</v>
      </c>
      <c r="H486" s="403"/>
      <c r="I486" s="302">
        <f t="shared" si="32"/>
        <v>0</v>
      </c>
    </row>
    <row r="487" spans="1:9" s="104" customFormat="1" ht="30">
      <c r="A487" s="28" t="s">
        <v>273</v>
      </c>
      <c r="B487" s="28" t="s">
        <v>246</v>
      </c>
      <c r="C487" s="28" t="s">
        <v>82</v>
      </c>
      <c r="D487" s="28" t="s">
        <v>654</v>
      </c>
      <c r="E487" s="380"/>
      <c r="F487" s="29" t="s">
        <v>247</v>
      </c>
      <c r="G487" s="301">
        <v>17</v>
      </c>
      <c r="H487" s="403"/>
      <c r="I487" s="302">
        <f t="shared" si="32"/>
        <v>0</v>
      </c>
    </row>
    <row r="488" spans="1:9" s="104" customFormat="1">
      <c r="A488" s="28" t="s">
        <v>275</v>
      </c>
      <c r="B488" s="28" t="s">
        <v>246</v>
      </c>
      <c r="C488" s="28" t="s">
        <v>83</v>
      </c>
      <c r="D488" s="28" t="s">
        <v>655</v>
      </c>
      <c r="E488" s="28"/>
      <c r="F488" s="29" t="s">
        <v>248</v>
      </c>
      <c r="G488" s="301">
        <v>17</v>
      </c>
      <c r="H488" s="403"/>
      <c r="I488" s="302">
        <f t="shared" si="32"/>
        <v>0</v>
      </c>
    </row>
    <row r="489" spans="1:9" s="104" customFormat="1">
      <c r="A489" s="28" t="s">
        <v>276</v>
      </c>
      <c r="B489" s="28" t="s">
        <v>246</v>
      </c>
      <c r="C489" s="28" t="s">
        <v>84</v>
      </c>
      <c r="D489" s="28" t="s">
        <v>568</v>
      </c>
      <c r="E489" s="380"/>
      <c r="F489" s="29" t="s">
        <v>248</v>
      </c>
      <c r="G489" s="301">
        <v>17</v>
      </c>
      <c r="H489" s="403"/>
      <c r="I489" s="302">
        <f t="shared" si="32"/>
        <v>0</v>
      </c>
    </row>
    <row r="490" spans="1:9" s="104" customFormat="1" ht="30">
      <c r="A490" s="28" t="s">
        <v>277</v>
      </c>
      <c r="B490" s="28" t="s">
        <v>246</v>
      </c>
      <c r="C490" s="28" t="s">
        <v>85</v>
      </c>
      <c r="D490" s="28" t="s">
        <v>569</v>
      </c>
      <c r="E490" s="380"/>
      <c r="F490" s="29" t="s">
        <v>248</v>
      </c>
      <c r="G490" s="301">
        <v>17</v>
      </c>
      <c r="H490" s="403"/>
      <c r="I490" s="302">
        <f t="shared" si="32"/>
        <v>0</v>
      </c>
    </row>
    <row r="491" spans="1:9" s="104" customFormat="1">
      <c r="A491" s="28" t="s">
        <v>278</v>
      </c>
      <c r="B491" s="28" t="s">
        <v>246</v>
      </c>
      <c r="C491" s="28" t="s">
        <v>86</v>
      </c>
      <c r="D491" s="28" t="s">
        <v>591</v>
      </c>
      <c r="E491" s="380"/>
      <c r="F491" s="29" t="s">
        <v>247</v>
      </c>
      <c r="G491" s="301">
        <v>17</v>
      </c>
      <c r="H491" s="403"/>
      <c r="I491" s="302">
        <f t="shared" si="32"/>
        <v>0</v>
      </c>
    </row>
    <row r="492" spans="1:9" s="104" customFormat="1" ht="30">
      <c r="A492" s="28" t="s">
        <v>279</v>
      </c>
      <c r="B492" s="28" t="s">
        <v>246</v>
      </c>
      <c r="C492" s="28" t="s">
        <v>87</v>
      </c>
      <c r="D492" s="28" t="s">
        <v>1381</v>
      </c>
      <c r="E492" s="28"/>
      <c r="F492" s="29" t="s">
        <v>247</v>
      </c>
      <c r="G492" s="301">
        <v>8</v>
      </c>
      <c r="H492" s="403"/>
      <c r="I492" s="302">
        <f t="shared" si="32"/>
        <v>0</v>
      </c>
    </row>
    <row r="493" spans="1:9" s="104" customFormat="1" ht="30">
      <c r="A493" s="28" t="s">
        <v>280</v>
      </c>
      <c r="B493" s="28" t="s">
        <v>246</v>
      </c>
      <c r="C493" s="28" t="s">
        <v>88</v>
      </c>
      <c r="D493" s="28" t="s">
        <v>539</v>
      </c>
      <c r="E493" s="380"/>
      <c r="F493" s="29" t="s">
        <v>248</v>
      </c>
      <c r="G493" s="301">
        <v>2</v>
      </c>
      <c r="H493" s="403"/>
      <c r="I493" s="302">
        <f t="shared" si="32"/>
        <v>0</v>
      </c>
    </row>
    <row r="494" spans="1:9" s="104" customFormat="1" ht="60">
      <c r="A494" s="28" t="s">
        <v>281</v>
      </c>
      <c r="B494" s="28" t="s">
        <v>246</v>
      </c>
      <c r="C494" s="28" t="s">
        <v>89</v>
      </c>
      <c r="D494" s="28" t="s">
        <v>570</v>
      </c>
      <c r="E494" s="380"/>
      <c r="F494" s="29" t="s">
        <v>247</v>
      </c>
      <c r="G494" s="301">
        <v>2</v>
      </c>
      <c r="H494" s="403"/>
      <c r="I494" s="302">
        <f t="shared" si="32"/>
        <v>0</v>
      </c>
    </row>
    <row r="495" spans="1:9" s="104" customFormat="1" ht="62.25" customHeight="1">
      <c r="A495" s="28" t="s">
        <v>282</v>
      </c>
      <c r="B495" s="28" t="s">
        <v>246</v>
      </c>
      <c r="C495" s="28" t="s">
        <v>90</v>
      </c>
      <c r="D495" s="28" t="s">
        <v>592</v>
      </c>
      <c r="E495" s="380"/>
      <c r="F495" s="29" t="s">
        <v>247</v>
      </c>
      <c r="G495" s="301">
        <v>17</v>
      </c>
      <c r="H495" s="403"/>
      <c r="I495" s="302">
        <f t="shared" si="32"/>
        <v>0</v>
      </c>
    </row>
    <row r="496" spans="1:9" s="104" customFormat="1" ht="30">
      <c r="A496" s="28" t="s">
        <v>283</v>
      </c>
      <c r="B496" s="28" t="s">
        <v>246</v>
      </c>
      <c r="C496" s="28" t="s">
        <v>91</v>
      </c>
      <c r="D496" s="28" t="s">
        <v>571</v>
      </c>
      <c r="E496" s="28"/>
      <c r="F496" s="29" t="s">
        <v>248</v>
      </c>
      <c r="G496" s="301">
        <v>17</v>
      </c>
      <c r="H496" s="403"/>
      <c r="I496" s="302">
        <f t="shared" si="32"/>
        <v>0</v>
      </c>
    </row>
    <row r="497" spans="1:9" s="104" customFormat="1" ht="30">
      <c r="A497" s="28" t="s">
        <v>284</v>
      </c>
      <c r="B497" s="28" t="s">
        <v>246</v>
      </c>
      <c r="C497" s="28" t="s">
        <v>92</v>
      </c>
      <c r="D497" s="28" t="s">
        <v>572</v>
      </c>
      <c r="E497" s="28"/>
      <c r="F497" s="29" t="s">
        <v>248</v>
      </c>
      <c r="G497" s="301">
        <v>17</v>
      </c>
      <c r="H497" s="403"/>
      <c r="I497" s="302">
        <f t="shared" si="32"/>
        <v>0</v>
      </c>
    </row>
    <row r="498" spans="1:9" s="104" customFormat="1">
      <c r="A498" s="28" t="s">
        <v>285</v>
      </c>
      <c r="B498" s="28" t="s">
        <v>246</v>
      </c>
      <c r="C498" s="28" t="s">
        <v>93</v>
      </c>
      <c r="D498" s="28" t="s">
        <v>575</v>
      </c>
      <c r="E498" s="28"/>
      <c r="F498" s="29" t="s">
        <v>248</v>
      </c>
      <c r="G498" s="301">
        <v>17</v>
      </c>
      <c r="H498" s="403"/>
      <c r="I498" s="302">
        <f t="shared" si="32"/>
        <v>0</v>
      </c>
    </row>
    <row r="499" spans="1:9" s="104" customFormat="1">
      <c r="A499" s="28" t="s">
        <v>286</v>
      </c>
      <c r="B499" s="28" t="s">
        <v>246</v>
      </c>
      <c r="C499" s="28" t="s">
        <v>94</v>
      </c>
      <c r="D499" s="28" t="s">
        <v>574</v>
      </c>
      <c r="E499" s="380"/>
      <c r="F499" s="29" t="s">
        <v>248</v>
      </c>
      <c r="G499" s="301">
        <v>17</v>
      </c>
      <c r="H499" s="403"/>
      <c r="I499" s="302">
        <f t="shared" si="32"/>
        <v>0</v>
      </c>
    </row>
    <row r="500" spans="1:9" s="104" customFormat="1">
      <c r="A500" s="28" t="s">
        <v>287</v>
      </c>
      <c r="B500" s="28" t="s">
        <v>246</v>
      </c>
      <c r="C500" s="28" t="s">
        <v>95</v>
      </c>
      <c r="D500" s="28" t="s">
        <v>573</v>
      </c>
      <c r="E500" s="28"/>
      <c r="F500" s="29" t="s">
        <v>248</v>
      </c>
      <c r="G500" s="301">
        <v>8</v>
      </c>
      <c r="H500" s="403"/>
      <c r="I500" s="302">
        <f t="shared" si="32"/>
        <v>0</v>
      </c>
    </row>
    <row r="501" spans="1:9" s="104" customFormat="1">
      <c r="A501" s="28" t="s">
        <v>288</v>
      </c>
      <c r="B501" s="28" t="s">
        <v>246</v>
      </c>
      <c r="C501" s="28" t="s">
        <v>96</v>
      </c>
      <c r="D501" s="28" t="s">
        <v>576</v>
      </c>
      <c r="E501" s="28"/>
      <c r="F501" s="29" t="s">
        <v>248</v>
      </c>
      <c r="G501" s="301">
        <v>2</v>
      </c>
      <c r="H501" s="403"/>
      <c r="I501" s="302">
        <f t="shared" si="32"/>
        <v>0</v>
      </c>
    </row>
    <row r="502" spans="1:9" s="104" customFormat="1">
      <c r="A502" s="28" t="s">
        <v>289</v>
      </c>
      <c r="B502" s="28" t="s">
        <v>246</v>
      </c>
      <c r="C502" s="28" t="s">
        <v>97</v>
      </c>
      <c r="D502" s="28" t="s">
        <v>581</v>
      </c>
      <c r="E502" s="380"/>
      <c r="F502" s="29" t="s">
        <v>248</v>
      </c>
      <c r="G502" s="301">
        <v>17</v>
      </c>
      <c r="H502" s="403"/>
      <c r="I502" s="302">
        <f t="shared" si="32"/>
        <v>0</v>
      </c>
    </row>
    <row r="503" spans="1:9" s="104" customFormat="1">
      <c r="A503" s="28" t="s">
        <v>290</v>
      </c>
      <c r="B503" s="28" t="s">
        <v>246</v>
      </c>
      <c r="C503" s="28" t="s">
        <v>98</v>
      </c>
      <c r="D503" s="28" t="s">
        <v>577</v>
      </c>
      <c r="E503" s="380"/>
      <c r="F503" s="29" t="s">
        <v>248</v>
      </c>
      <c r="G503" s="301">
        <v>17</v>
      </c>
      <c r="H503" s="403"/>
      <c r="I503" s="302">
        <f t="shared" si="32"/>
        <v>0</v>
      </c>
    </row>
    <row r="504" spans="1:9" s="104" customFormat="1">
      <c r="A504" s="28" t="s">
        <v>291</v>
      </c>
      <c r="B504" s="28" t="s">
        <v>246</v>
      </c>
      <c r="C504" s="28" t="s">
        <v>99</v>
      </c>
      <c r="D504" s="28" t="s">
        <v>578</v>
      </c>
      <c r="E504" s="28"/>
      <c r="F504" s="29" t="s">
        <v>248</v>
      </c>
      <c r="G504" s="301">
        <v>17</v>
      </c>
      <c r="H504" s="403"/>
      <c r="I504" s="302">
        <f t="shared" si="32"/>
        <v>0</v>
      </c>
    </row>
    <row r="505" spans="1:9" s="104" customFormat="1">
      <c r="A505" s="28" t="s">
        <v>292</v>
      </c>
      <c r="B505" s="28" t="s">
        <v>246</v>
      </c>
      <c r="C505" s="28" t="s">
        <v>100</v>
      </c>
      <c r="D505" s="28" t="s">
        <v>579</v>
      </c>
      <c r="E505" s="28"/>
      <c r="F505" s="29" t="s">
        <v>248</v>
      </c>
      <c r="G505" s="301">
        <v>17</v>
      </c>
      <c r="H505" s="403"/>
      <c r="I505" s="302">
        <f t="shared" si="32"/>
        <v>0</v>
      </c>
    </row>
    <row r="506" spans="1:9" s="104" customFormat="1">
      <c r="A506" s="28" t="s">
        <v>293</v>
      </c>
      <c r="B506" s="28" t="s">
        <v>246</v>
      </c>
      <c r="C506" s="28" t="s">
        <v>101</v>
      </c>
      <c r="D506" s="28" t="s">
        <v>580</v>
      </c>
      <c r="E506" s="28"/>
      <c r="F506" s="29" t="s">
        <v>248</v>
      </c>
      <c r="G506" s="301">
        <v>17</v>
      </c>
      <c r="H506" s="403"/>
      <c r="I506" s="302">
        <f t="shared" si="32"/>
        <v>0</v>
      </c>
    </row>
    <row r="507" spans="1:9" s="104" customFormat="1" ht="30">
      <c r="A507" s="28" t="s">
        <v>294</v>
      </c>
      <c r="B507" s="28" t="s">
        <v>246</v>
      </c>
      <c r="C507" s="28" t="s">
        <v>540</v>
      </c>
      <c r="D507" s="28" t="s">
        <v>582</v>
      </c>
      <c r="E507" s="28"/>
      <c r="F507" s="29" t="s">
        <v>248</v>
      </c>
      <c r="G507" s="301">
        <v>17</v>
      </c>
      <c r="H507" s="403"/>
      <c r="I507" s="302">
        <f t="shared" si="32"/>
        <v>0</v>
      </c>
    </row>
    <row r="508" spans="1:9" s="104" customFormat="1">
      <c r="A508" s="28" t="s">
        <v>295</v>
      </c>
      <c r="B508" s="28" t="s">
        <v>246</v>
      </c>
      <c r="C508" s="28" t="s">
        <v>541</v>
      </c>
      <c r="D508" s="28" t="s">
        <v>582</v>
      </c>
      <c r="E508" s="28"/>
      <c r="F508" s="29" t="s">
        <v>248</v>
      </c>
      <c r="G508" s="301">
        <v>17</v>
      </c>
      <c r="H508" s="403"/>
      <c r="I508" s="302">
        <f t="shared" si="32"/>
        <v>0</v>
      </c>
    </row>
    <row r="509" spans="1:9" s="104" customFormat="1">
      <c r="A509" s="28" t="s">
        <v>296</v>
      </c>
      <c r="B509" s="28" t="s">
        <v>246</v>
      </c>
      <c r="C509" s="28" t="s">
        <v>542</v>
      </c>
      <c r="D509" s="28" t="s">
        <v>582</v>
      </c>
      <c r="E509" s="28"/>
      <c r="F509" s="29" t="s">
        <v>248</v>
      </c>
      <c r="G509" s="301">
        <v>17</v>
      </c>
      <c r="H509" s="403"/>
      <c r="I509" s="302">
        <f t="shared" si="32"/>
        <v>0</v>
      </c>
    </row>
    <row r="510" spans="1:9" s="104" customFormat="1">
      <c r="A510" s="28" t="s">
        <v>297</v>
      </c>
      <c r="B510" s="28" t="s">
        <v>246</v>
      </c>
      <c r="C510" s="28" t="s">
        <v>543</v>
      </c>
      <c r="D510" s="28" t="s">
        <v>583</v>
      </c>
      <c r="E510" s="28"/>
      <c r="F510" s="29" t="s">
        <v>248</v>
      </c>
      <c r="G510" s="301">
        <v>17</v>
      </c>
      <c r="H510" s="403"/>
      <c r="I510" s="302">
        <f t="shared" si="32"/>
        <v>0</v>
      </c>
    </row>
    <row r="511" spans="1:9" s="104" customFormat="1" ht="45">
      <c r="A511" s="28" t="s">
        <v>298</v>
      </c>
      <c r="B511" s="28" t="s">
        <v>246</v>
      </c>
      <c r="C511" s="28" t="s">
        <v>656</v>
      </c>
      <c r="D511" s="28" t="s">
        <v>1392</v>
      </c>
      <c r="E511" s="28"/>
      <c r="F511" s="29" t="s">
        <v>247</v>
      </c>
      <c r="G511" s="301">
        <v>17</v>
      </c>
      <c r="H511" s="403"/>
      <c r="I511" s="302">
        <f t="shared" si="32"/>
        <v>0</v>
      </c>
    </row>
    <row r="512" spans="1:9" s="104" customFormat="1">
      <c r="A512" s="28" t="s">
        <v>299</v>
      </c>
      <c r="B512" s="28" t="s">
        <v>246</v>
      </c>
      <c r="C512" s="28" t="s">
        <v>524</v>
      </c>
      <c r="D512" s="28" t="s">
        <v>657</v>
      </c>
      <c r="E512" s="28"/>
      <c r="F512" s="29" t="s">
        <v>248</v>
      </c>
      <c r="G512" s="301">
        <v>17</v>
      </c>
      <c r="H512" s="403"/>
      <c r="I512" s="302">
        <f t="shared" si="32"/>
        <v>0</v>
      </c>
    </row>
    <row r="513" spans="1:9" s="104" customFormat="1">
      <c r="A513" s="28" t="s">
        <v>300</v>
      </c>
      <c r="B513" s="28" t="s">
        <v>246</v>
      </c>
      <c r="C513" s="28" t="s">
        <v>102</v>
      </c>
      <c r="D513" s="28" t="s">
        <v>658</v>
      </c>
      <c r="E513" s="28"/>
      <c r="F513" s="29" t="s">
        <v>248</v>
      </c>
      <c r="G513" s="301">
        <v>17</v>
      </c>
      <c r="H513" s="403"/>
      <c r="I513" s="302">
        <f t="shared" si="32"/>
        <v>0</v>
      </c>
    </row>
    <row r="514" spans="1:9" s="104" customFormat="1">
      <c r="A514" s="28" t="s">
        <v>301</v>
      </c>
      <c r="B514" s="28" t="s">
        <v>246</v>
      </c>
      <c r="C514" s="28" t="s">
        <v>103</v>
      </c>
      <c r="D514" s="28" t="s">
        <v>584</v>
      </c>
      <c r="E514" s="28"/>
      <c r="F514" s="29" t="s">
        <v>248</v>
      </c>
      <c r="G514" s="301">
        <v>2</v>
      </c>
      <c r="H514" s="403"/>
      <c r="I514" s="302">
        <f t="shared" si="32"/>
        <v>0</v>
      </c>
    </row>
    <row r="515" spans="1:9" s="104" customFormat="1">
      <c r="A515" s="28" t="s">
        <v>302</v>
      </c>
      <c r="B515" s="28" t="s">
        <v>246</v>
      </c>
      <c r="C515" s="28" t="s">
        <v>104</v>
      </c>
      <c r="D515" s="28" t="s">
        <v>585</v>
      </c>
      <c r="E515" s="28"/>
      <c r="F515" s="29" t="s">
        <v>248</v>
      </c>
      <c r="G515" s="301">
        <v>17</v>
      </c>
      <c r="H515" s="403"/>
      <c r="I515" s="302">
        <f t="shared" si="32"/>
        <v>0</v>
      </c>
    </row>
    <row r="516" spans="1:9" s="104" customFormat="1" ht="62.25" customHeight="1">
      <c r="A516" s="28" t="s">
        <v>303</v>
      </c>
      <c r="B516" s="28" t="s">
        <v>246</v>
      </c>
      <c r="C516" s="28" t="s">
        <v>105</v>
      </c>
      <c r="D516" s="28" t="s">
        <v>586</v>
      </c>
      <c r="E516" s="380"/>
      <c r="F516" s="29" t="s">
        <v>248</v>
      </c>
      <c r="G516" s="301">
        <v>17</v>
      </c>
      <c r="H516" s="403"/>
      <c r="I516" s="302">
        <f t="shared" si="32"/>
        <v>0</v>
      </c>
    </row>
    <row r="517" spans="1:9" s="104" customFormat="1" ht="45">
      <c r="A517" s="28" t="s">
        <v>304</v>
      </c>
      <c r="B517" s="28" t="s">
        <v>246</v>
      </c>
      <c r="C517" s="28" t="s">
        <v>106</v>
      </c>
      <c r="D517" s="28" t="s">
        <v>659</v>
      </c>
      <c r="E517" s="400"/>
      <c r="F517" s="29" t="s">
        <v>247</v>
      </c>
      <c r="G517" s="301">
        <v>4</v>
      </c>
      <c r="H517" s="403"/>
      <c r="I517" s="302">
        <f t="shared" si="32"/>
        <v>0</v>
      </c>
    </row>
    <row r="518" spans="1:9" s="104" customFormat="1">
      <c r="A518" s="28" t="s">
        <v>305</v>
      </c>
      <c r="B518" s="28" t="s">
        <v>246</v>
      </c>
      <c r="C518" s="28" t="s">
        <v>107</v>
      </c>
      <c r="D518" s="28" t="s">
        <v>587</v>
      </c>
      <c r="E518" s="380"/>
      <c r="F518" s="29" t="s">
        <v>248</v>
      </c>
      <c r="G518" s="301">
        <v>2</v>
      </c>
      <c r="H518" s="403"/>
      <c r="I518" s="302">
        <f t="shared" si="32"/>
        <v>0</v>
      </c>
    </row>
    <row r="519" spans="1:9" s="104" customFormat="1">
      <c r="A519" s="28" t="s">
        <v>306</v>
      </c>
      <c r="B519" s="28" t="s">
        <v>246</v>
      </c>
      <c r="C519" s="28" t="s">
        <v>108</v>
      </c>
      <c r="D519" s="28" t="s">
        <v>588</v>
      </c>
      <c r="E519" s="380"/>
      <c r="F519" s="29" t="s">
        <v>248</v>
      </c>
      <c r="G519" s="301">
        <v>2</v>
      </c>
      <c r="H519" s="403"/>
      <c r="I519" s="302">
        <f t="shared" si="32"/>
        <v>0</v>
      </c>
    </row>
    <row r="520" spans="1:9" s="104" customFormat="1">
      <c r="A520" s="28" t="s">
        <v>307</v>
      </c>
      <c r="B520" s="398"/>
      <c r="C520" s="398" t="s">
        <v>537</v>
      </c>
      <c r="D520" s="304"/>
      <c r="E520" s="304"/>
      <c r="F520" s="305"/>
      <c r="G520" s="301"/>
      <c r="H520" s="403"/>
      <c r="I520" s="302"/>
    </row>
    <row r="521" spans="1:9" s="104" customFormat="1">
      <c r="A521" s="28" t="s">
        <v>661</v>
      </c>
      <c r="B521" s="28" t="s">
        <v>246</v>
      </c>
      <c r="C521" s="28" t="s">
        <v>532</v>
      </c>
      <c r="D521" s="28" t="s">
        <v>671</v>
      </c>
      <c r="E521" s="28"/>
      <c r="F521" s="29" t="s">
        <v>248</v>
      </c>
      <c r="G521" s="301">
        <v>2</v>
      </c>
      <c r="H521" s="403"/>
      <c r="I521" s="302">
        <f t="shared" ref="I521:I530" si="33">G521*H521</f>
        <v>0</v>
      </c>
    </row>
    <row r="522" spans="1:9" s="104" customFormat="1" ht="45">
      <c r="A522" s="28" t="s">
        <v>662</v>
      </c>
      <c r="B522" s="28" t="s">
        <v>246</v>
      </c>
      <c r="C522" s="28" t="s">
        <v>534</v>
      </c>
      <c r="D522" s="401" t="s">
        <v>672</v>
      </c>
      <c r="E522" s="28"/>
      <c r="F522" s="29" t="s">
        <v>248</v>
      </c>
      <c r="G522" s="301">
        <v>2</v>
      </c>
      <c r="H522" s="403"/>
      <c r="I522" s="302">
        <f t="shared" si="33"/>
        <v>0</v>
      </c>
    </row>
    <row r="523" spans="1:9" s="104" customFormat="1" ht="30">
      <c r="A523" s="28" t="s">
        <v>663</v>
      </c>
      <c r="B523" s="28" t="s">
        <v>246</v>
      </c>
      <c r="C523" s="28" t="s">
        <v>533</v>
      </c>
      <c r="D523" s="401" t="s">
        <v>674</v>
      </c>
      <c r="E523" s="28"/>
      <c r="F523" s="29" t="s">
        <v>248</v>
      </c>
      <c r="G523" s="301">
        <v>1</v>
      </c>
      <c r="H523" s="403"/>
      <c r="I523" s="302">
        <f t="shared" si="33"/>
        <v>0</v>
      </c>
    </row>
    <row r="524" spans="1:9" s="104" customFormat="1" ht="30">
      <c r="A524" s="28" t="s">
        <v>664</v>
      </c>
      <c r="B524" s="28" t="s">
        <v>246</v>
      </c>
      <c r="C524" s="402" t="s">
        <v>527</v>
      </c>
      <c r="D524" s="28" t="s">
        <v>673</v>
      </c>
      <c r="E524" s="28"/>
      <c r="F524" s="29" t="s">
        <v>248</v>
      </c>
      <c r="G524" s="301">
        <v>2</v>
      </c>
      <c r="H524" s="403"/>
      <c r="I524" s="302">
        <f t="shared" si="33"/>
        <v>0</v>
      </c>
    </row>
    <row r="525" spans="1:9" s="104" customFormat="1" ht="30">
      <c r="A525" s="28" t="s">
        <v>665</v>
      </c>
      <c r="B525" s="28" t="s">
        <v>246</v>
      </c>
      <c r="C525" s="402" t="s">
        <v>675</v>
      </c>
      <c r="D525" s="379" t="s">
        <v>594</v>
      </c>
      <c r="E525" s="28"/>
      <c r="F525" s="29" t="s">
        <v>248</v>
      </c>
      <c r="G525" s="301">
        <v>2</v>
      </c>
      <c r="H525" s="403"/>
      <c r="I525" s="302">
        <f t="shared" si="33"/>
        <v>0</v>
      </c>
    </row>
    <row r="526" spans="1:9" s="104" customFormat="1" ht="30">
      <c r="A526" s="28" t="s">
        <v>666</v>
      </c>
      <c r="B526" s="28" t="s">
        <v>246</v>
      </c>
      <c r="C526" s="402" t="s">
        <v>528</v>
      </c>
      <c r="D526" s="379" t="s">
        <v>1554</v>
      </c>
      <c r="E526" s="28"/>
      <c r="F526" s="29" t="s">
        <v>248</v>
      </c>
      <c r="G526" s="301">
        <v>2</v>
      </c>
      <c r="H526" s="403"/>
      <c r="I526" s="302">
        <f t="shared" si="33"/>
        <v>0</v>
      </c>
    </row>
    <row r="527" spans="1:9" s="104" customFormat="1" ht="30">
      <c r="A527" s="28" t="s">
        <v>667</v>
      </c>
      <c r="B527" s="28" t="s">
        <v>246</v>
      </c>
      <c r="C527" s="402" t="s">
        <v>529</v>
      </c>
      <c r="D527" s="379" t="s">
        <v>529</v>
      </c>
      <c r="E527" s="28"/>
      <c r="F527" s="29" t="s">
        <v>248</v>
      </c>
      <c r="G527" s="301">
        <v>2</v>
      </c>
      <c r="H527" s="403"/>
      <c r="I527" s="302">
        <f t="shared" si="33"/>
        <v>0</v>
      </c>
    </row>
    <row r="528" spans="1:9" s="104" customFormat="1">
      <c r="A528" s="28" t="s">
        <v>668</v>
      </c>
      <c r="B528" s="28" t="s">
        <v>246</v>
      </c>
      <c r="C528" s="402" t="s">
        <v>530</v>
      </c>
      <c r="D528" s="400"/>
      <c r="E528" s="28"/>
      <c r="F528" s="29" t="s">
        <v>248</v>
      </c>
      <c r="G528" s="301">
        <v>17</v>
      </c>
      <c r="H528" s="403"/>
      <c r="I528" s="302">
        <f t="shared" si="33"/>
        <v>0</v>
      </c>
    </row>
    <row r="529" spans="1:9" s="104" customFormat="1" ht="30">
      <c r="A529" s="28" t="s">
        <v>669</v>
      </c>
      <c r="B529" s="28" t="s">
        <v>246</v>
      </c>
      <c r="C529" s="402" t="s">
        <v>676</v>
      </c>
      <c r="D529" s="402" t="s">
        <v>593</v>
      </c>
      <c r="E529" s="28"/>
      <c r="F529" s="29" t="s">
        <v>248</v>
      </c>
      <c r="G529" s="301">
        <v>1</v>
      </c>
      <c r="H529" s="403"/>
      <c r="I529" s="302">
        <f t="shared" si="33"/>
        <v>0</v>
      </c>
    </row>
    <row r="530" spans="1:9" s="104" customFormat="1" ht="30">
      <c r="A530" s="28" t="s">
        <v>670</v>
      </c>
      <c r="B530" s="28" t="s">
        <v>246</v>
      </c>
      <c r="C530" s="402" t="s">
        <v>531</v>
      </c>
      <c r="D530" s="400"/>
      <c r="E530" s="28"/>
      <c r="F530" s="29" t="s">
        <v>248</v>
      </c>
      <c r="G530" s="301">
        <v>1</v>
      </c>
      <c r="H530" s="403"/>
      <c r="I530" s="302">
        <f t="shared" si="33"/>
        <v>0</v>
      </c>
    </row>
    <row r="531" spans="1:9" s="104" customFormat="1" ht="45.75" thickBot="1">
      <c r="A531" s="28" t="s">
        <v>308</v>
      </c>
      <c r="B531" s="228" t="s">
        <v>246</v>
      </c>
      <c r="C531" s="228" t="s">
        <v>1382</v>
      </c>
      <c r="D531" s="228" t="s">
        <v>660</v>
      </c>
      <c r="E531" s="228"/>
      <c r="F531" s="387" t="s">
        <v>248</v>
      </c>
      <c r="G531" s="388">
        <v>2</v>
      </c>
      <c r="H531" s="403"/>
      <c r="I531" s="389">
        <f t="shared" si="32"/>
        <v>0</v>
      </c>
    </row>
    <row r="532" spans="1:9" s="48" customFormat="1">
      <c r="A532" s="456"/>
      <c r="B532" s="456"/>
      <c r="C532" s="456"/>
      <c r="D532" s="457"/>
      <c r="E532" s="457"/>
      <c r="F532" s="458"/>
      <c r="G532" s="459"/>
      <c r="H532" s="508"/>
      <c r="I532" s="460"/>
    </row>
    <row r="533" spans="1:9" s="48" customFormat="1" ht="16.5">
      <c r="A533" s="461" t="s">
        <v>1571</v>
      </c>
      <c r="B533" s="462"/>
      <c r="C533" s="461"/>
      <c r="D533" s="463" t="s">
        <v>1477</v>
      </c>
      <c r="E533" s="461"/>
      <c r="F533" s="464"/>
      <c r="G533" s="465"/>
      <c r="H533" s="509"/>
      <c r="I533" s="466"/>
    </row>
    <row r="534" spans="1:9" s="48" customFormat="1" ht="16.5">
      <c r="A534" s="467" t="s">
        <v>155</v>
      </c>
      <c r="B534" s="468"/>
      <c r="C534" s="467"/>
      <c r="D534" s="469" t="s">
        <v>1478</v>
      </c>
      <c r="E534" s="467"/>
      <c r="F534" s="470" t="s">
        <v>156</v>
      </c>
      <c r="G534" s="471" t="s">
        <v>157</v>
      </c>
      <c r="H534" s="510"/>
      <c r="I534" s="472" t="s">
        <v>159</v>
      </c>
    </row>
    <row r="535" spans="1:9" s="48" customFormat="1" ht="16.5">
      <c r="A535" s="473"/>
      <c r="B535" s="474"/>
      <c r="C535" s="473"/>
      <c r="D535" s="475"/>
      <c r="E535" s="473"/>
      <c r="F535" s="476"/>
      <c r="G535" s="477"/>
      <c r="H535" s="511"/>
      <c r="I535" s="478"/>
    </row>
    <row r="536" spans="1:9" s="48" customFormat="1" ht="16.5">
      <c r="A536" s="479" t="s">
        <v>1571</v>
      </c>
      <c r="B536" s="480"/>
      <c r="C536" s="479"/>
      <c r="D536" s="481" t="s">
        <v>1479</v>
      </c>
      <c r="E536" s="482"/>
      <c r="F536" s="483"/>
      <c r="G536" s="482"/>
      <c r="H536" s="512"/>
      <c r="I536" s="484"/>
    </row>
    <row r="537" spans="1:9" s="48" customFormat="1" ht="16.5">
      <c r="A537" s="485"/>
      <c r="B537" s="486"/>
      <c r="C537" s="485"/>
      <c r="D537" s="487" t="s">
        <v>1480</v>
      </c>
      <c r="E537" s="488"/>
      <c r="F537" s="489"/>
      <c r="G537" s="488"/>
      <c r="H537" s="513"/>
      <c r="I537" s="490"/>
    </row>
    <row r="538" spans="1:9" s="48" customFormat="1" ht="115.5" customHeight="1">
      <c r="A538" s="187" t="s">
        <v>1481</v>
      </c>
      <c r="B538" s="486"/>
      <c r="C538" s="187"/>
      <c r="D538" s="491" t="s">
        <v>1482</v>
      </c>
      <c r="E538" s="31"/>
      <c r="F538" s="32"/>
      <c r="G538" s="492"/>
      <c r="H538" s="514"/>
      <c r="I538" s="493"/>
    </row>
    <row r="539" spans="1:9" s="48" customFormat="1" ht="16.5">
      <c r="A539" s="494"/>
      <c r="B539" s="495"/>
      <c r="C539" s="494"/>
      <c r="D539" s="496" t="s">
        <v>1483</v>
      </c>
      <c r="E539" s="497"/>
      <c r="F539" s="498" t="s">
        <v>248</v>
      </c>
      <c r="G539" s="492">
        <v>1</v>
      </c>
      <c r="H539" s="514"/>
      <c r="I539" s="493">
        <f>SUM(G539*H539)</f>
        <v>0</v>
      </c>
    </row>
    <row r="540" spans="1:9" s="48" customFormat="1" ht="16.5">
      <c r="A540" s="491"/>
      <c r="B540" s="491"/>
      <c r="C540" s="491"/>
      <c r="D540" s="491"/>
      <c r="E540" s="499"/>
      <c r="F540" s="500"/>
      <c r="G540" s="492"/>
      <c r="H540" s="514"/>
      <c r="I540" s="493"/>
    </row>
    <row r="541" spans="1:9" s="48" customFormat="1" ht="16.5">
      <c r="A541" s="491" t="s">
        <v>1484</v>
      </c>
      <c r="B541" s="491"/>
      <c r="C541" s="491"/>
      <c r="D541" s="491" t="s">
        <v>1485</v>
      </c>
      <c r="E541" s="499"/>
      <c r="F541" s="500"/>
      <c r="G541" s="492"/>
      <c r="H541" s="514"/>
      <c r="I541" s="493"/>
    </row>
    <row r="542" spans="1:9" s="48" customFormat="1" ht="16.5">
      <c r="A542" s="491"/>
      <c r="B542" s="491"/>
      <c r="C542" s="491"/>
      <c r="D542" s="491" t="s">
        <v>1486</v>
      </c>
      <c r="E542" s="499"/>
      <c r="F542" s="500" t="s">
        <v>248</v>
      </c>
      <c r="G542" s="492">
        <v>1</v>
      </c>
      <c r="H542" s="514"/>
      <c r="I542" s="493">
        <f>SUM(G542*H542)</f>
        <v>0</v>
      </c>
    </row>
    <row r="543" spans="1:9" s="48" customFormat="1" ht="16.5">
      <c r="A543" s="491"/>
      <c r="B543" s="491"/>
      <c r="C543" s="491"/>
      <c r="D543" s="491" t="s">
        <v>1486</v>
      </c>
      <c r="E543" s="499"/>
      <c r="F543" s="500"/>
      <c r="G543" s="492"/>
      <c r="H543" s="514"/>
      <c r="I543" s="493"/>
    </row>
    <row r="544" spans="1:9" s="48" customFormat="1" ht="16.5">
      <c r="A544" s="491"/>
      <c r="B544" s="491"/>
      <c r="C544" s="491"/>
      <c r="D544" s="491"/>
      <c r="E544" s="499"/>
      <c r="F544" s="500"/>
      <c r="G544" s="492"/>
      <c r="H544" s="514"/>
      <c r="I544" s="493"/>
    </row>
    <row r="545" spans="1:9" s="48" customFormat="1" ht="30.75">
      <c r="A545" s="491" t="s">
        <v>1487</v>
      </c>
      <c r="B545" s="491"/>
      <c r="C545" s="491"/>
      <c r="D545" s="215" t="s">
        <v>1488</v>
      </c>
      <c r="E545" s="501"/>
      <c r="F545" s="46"/>
      <c r="G545" s="492"/>
      <c r="H545" s="514"/>
      <c r="I545" s="493"/>
    </row>
    <row r="546" spans="1:9" s="48" customFormat="1" ht="16.5">
      <c r="A546" s="491"/>
      <c r="B546" s="491"/>
      <c r="C546" s="491"/>
      <c r="D546" s="491" t="s">
        <v>1489</v>
      </c>
      <c r="E546" s="501"/>
      <c r="F546" s="46" t="s">
        <v>248</v>
      </c>
      <c r="G546" s="492">
        <v>2</v>
      </c>
      <c r="H546" s="514"/>
      <c r="I546" s="493">
        <f>SUM(G546*H546)</f>
        <v>0</v>
      </c>
    </row>
    <row r="547" spans="1:9" s="48" customFormat="1" ht="16.5">
      <c r="A547" s="491"/>
      <c r="B547" s="491"/>
      <c r="C547" s="491"/>
      <c r="D547" s="196"/>
      <c r="E547" s="501"/>
      <c r="F547" s="46"/>
      <c r="G547" s="492"/>
      <c r="H547" s="514"/>
      <c r="I547" s="493"/>
    </row>
    <row r="548" spans="1:9" s="48" customFormat="1" ht="59.25" customHeight="1">
      <c r="A548" s="491" t="s">
        <v>1490</v>
      </c>
      <c r="B548" s="491"/>
      <c r="C548" s="491"/>
      <c r="D548" s="491" t="s">
        <v>1491</v>
      </c>
      <c r="E548" s="499"/>
      <c r="F548" s="500"/>
      <c r="G548" s="492"/>
      <c r="H548" s="514"/>
      <c r="I548" s="493"/>
    </row>
    <row r="549" spans="1:9" s="48" customFormat="1" ht="16.5">
      <c r="A549" s="491"/>
      <c r="B549" s="491"/>
      <c r="C549" s="491"/>
      <c r="D549" s="491" t="s">
        <v>1492</v>
      </c>
      <c r="E549" s="499"/>
      <c r="F549" s="500" t="s">
        <v>248</v>
      </c>
      <c r="G549" s="492">
        <v>8</v>
      </c>
      <c r="H549" s="514"/>
      <c r="I549" s="493">
        <f>SUM(G549*H549)</f>
        <v>0</v>
      </c>
    </row>
    <row r="550" spans="1:9" s="48" customFormat="1" ht="16.5">
      <c r="A550" s="196"/>
      <c r="B550" s="491"/>
      <c r="C550" s="196"/>
      <c r="D550" s="491"/>
      <c r="E550" s="499"/>
      <c r="F550" s="500"/>
      <c r="G550" s="492"/>
      <c r="H550" s="514"/>
      <c r="I550" s="493"/>
    </row>
    <row r="551" spans="1:9" s="48" customFormat="1" ht="55.5" customHeight="1">
      <c r="A551" s="491" t="s">
        <v>1493</v>
      </c>
      <c r="B551" s="491"/>
      <c r="C551" s="491"/>
      <c r="D551" s="491" t="s">
        <v>1564</v>
      </c>
      <c r="E551" s="499"/>
      <c r="F551" s="500" t="s">
        <v>247</v>
      </c>
      <c r="G551" s="492">
        <v>1</v>
      </c>
      <c r="H551" s="514"/>
      <c r="I551" s="493">
        <f>SUM(G551*H551)</f>
        <v>0</v>
      </c>
    </row>
    <row r="552" spans="1:9" s="48" customFormat="1" ht="16.5">
      <c r="A552" s="196"/>
      <c r="B552" s="491"/>
      <c r="C552" s="196"/>
      <c r="D552" s="491"/>
      <c r="E552" s="499"/>
      <c r="F552" s="500"/>
      <c r="G552" s="492"/>
      <c r="H552" s="514"/>
      <c r="I552" s="493"/>
    </row>
    <row r="553" spans="1:9" s="48" customFormat="1" ht="192" customHeight="1">
      <c r="A553" s="491" t="s">
        <v>1494</v>
      </c>
      <c r="B553" s="491"/>
      <c r="C553" s="491"/>
      <c r="D553" s="491" t="s">
        <v>1495</v>
      </c>
      <c r="E553" s="499"/>
      <c r="F553" s="500" t="s">
        <v>247</v>
      </c>
      <c r="G553" s="492">
        <v>1</v>
      </c>
      <c r="H553" s="514"/>
      <c r="I553" s="493">
        <f>SUM(G553*H553)</f>
        <v>0</v>
      </c>
    </row>
    <row r="554" spans="1:9" s="48" customFormat="1" ht="16.5">
      <c r="A554" s="491"/>
      <c r="B554" s="491"/>
      <c r="C554" s="491"/>
      <c r="D554" s="491"/>
      <c r="E554" s="499"/>
      <c r="F554" s="500"/>
      <c r="G554" s="492"/>
      <c r="H554" s="514"/>
      <c r="I554" s="493"/>
    </row>
    <row r="555" spans="1:9" s="48" customFormat="1" ht="99">
      <c r="A555" s="491" t="s">
        <v>1496</v>
      </c>
      <c r="B555" s="491"/>
      <c r="C555" s="491"/>
      <c r="D555" s="491" t="s">
        <v>1497</v>
      </c>
      <c r="E555" s="499"/>
      <c r="F555" s="500" t="s">
        <v>386</v>
      </c>
      <c r="G555" s="492">
        <v>200</v>
      </c>
      <c r="H555" s="514"/>
      <c r="I555" s="493">
        <f>SUM(G555*H555)</f>
        <v>0</v>
      </c>
    </row>
    <row r="556" spans="1:9" s="48" customFormat="1" ht="16.5">
      <c r="A556" s="491"/>
      <c r="B556" s="491"/>
      <c r="C556" s="491"/>
      <c r="D556" s="491"/>
      <c r="E556" s="499"/>
      <c r="F556" s="500"/>
      <c r="G556" s="492"/>
      <c r="H556" s="514"/>
      <c r="I556" s="493"/>
    </row>
    <row r="557" spans="1:9" s="48" customFormat="1" ht="77.25" customHeight="1">
      <c r="A557" s="491" t="s">
        <v>1498</v>
      </c>
      <c r="B557" s="491"/>
      <c r="C557" s="491"/>
      <c r="D557" s="491" t="s">
        <v>1563</v>
      </c>
      <c r="E557" s="499"/>
      <c r="F557" s="500"/>
      <c r="G557" s="492"/>
      <c r="H557" s="514"/>
      <c r="I557" s="493"/>
    </row>
    <row r="558" spans="1:9" s="48" customFormat="1" ht="16.5">
      <c r="A558" s="491"/>
      <c r="B558" s="491"/>
      <c r="C558" s="491"/>
      <c r="D558" s="491" t="s">
        <v>1499</v>
      </c>
      <c r="E558" s="499"/>
      <c r="F558" s="500" t="s">
        <v>247</v>
      </c>
      <c r="G558" s="492">
        <v>1</v>
      </c>
      <c r="H558" s="514"/>
      <c r="I558" s="493">
        <f>SUM(G558*H558)</f>
        <v>0</v>
      </c>
    </row>
    <row r="559" spans="1:9" s="48" customFormat="1" ht="16.5">
      <c r="A559" s="491"/>
      <c r="B559" s="491"/>
      <c r="C559" s="491"/>
      <c r="D559" s="491"/>
      <c r="E559" s="499"/>
      <c r="F559" s="500"/>
      <c r="G559" s="492"/>
      <c r="H559" s="514"/>
      <c r="I559" s="493"/>
    </row>
    <row r="560" spans="1:9" s="48" customFormat="1" ht="16.5">
      <c r="A560" s="491"/>
      <c r="B560" s="491"/>
      <c r="C560" s="491"/>
      <c r="D560" s="491"/>
      <c r="E560" s="499"/>
      <c r="F560" s="500"/>
      <c r="G560" s="492"/>
      <c r="H560" s="514"/>
      <c r="I560" s="493"/>
    </row>
    <row r="561" spans="1:9" s="48" customFormat="1" ht="21" customHeight="1">
      <c r="A561" s="479" t="s">
        <v>1571</v>
      </c>
      <c r="B561" s="480"/>
      <c r="C561" s="479"/>
      <c r="D561" s="481" t="s">
        <v>1479</v>
      </c>
      <c r="E561" s="481"/>
      <c r="F561" s="502" t="s">
        <v>1500</v>
      </c>
      <c r="G561" s="503"/>
      <c r="H561" s="504"/>
      <c r="I561" s="505">
        <f>SUM(I537:I558)</f>
        <v>0</v>
      </c>
    </row>
    <row r="562" spans="1:9" s="48" customFormat="1">
      <c r="A562" s="95"/>
      <c r="B562" s="96" t="s">
        <v>1569</v>
      </c>
      <c r="C562" s="95"/>
      <c r="D562" s="97"/>
      <c r="E562" s="97"/>
      <c r="F562" s="98"/>
      <c r="G562" s="95"/>
      <c r="H562" s="519"/>
      <c r="I562" s="119"/>
    </row>
    <row r="563" spans="1:9" s="48" customFormat="1">
      <c r="A563" s="100" t="s">
        <v>155</v>
      </c>
      <c r="B563" s="100" t="s">
        <v>160</v>
      </c>
      <c r="C563" s="100" t="s">
        <v>161</v>
      </c>
      <c r="D563" s="100" t="s">
        <v>162</v>
      </c>
      <c r="E563" s="101"/>
      <c r="F563" s="102" t="s">
        <v>156</v>
      </c>
      <c r="G563" s="100" t="s">
        <v>157</v>
      </c>
      <c r="H563" s="516"/>
      <c r="I563" s="103" t="s">
        <v>159</v>
      </c>
    </row>
    <row r="564" spans="1:9" s="44" customFormat="1">
      <c r="A564" s="128" t="s">
        <v>241</v>
      </c>
      <c r="B564" s="46"/>
      <c r="C564" s="106" t="s">
        <v>518</v>
      </c>
      <c r="D564" s="110" t="s">
        <v>1577</v>
      </c>
      <c r="E564" s="46"/>
      <c r="F564" s="46" t="s">
        <v>247</v>
      </c>
      <c r="G564" s="46">
        <v>1</v>
      </c>
      <c r="H564" s="506"/>
      <c r="I564" s="129">
        <f>H564*G564</f>
        <v>0</v>
      </c>
    </row>
    <row r="565" spans="1:9" s="48" customFormat="1">
      <c r="A565" s="95"/>
      <c r="B565" s="96" t="s">
        <v>1570</v>
      </c>
      <c r="C565" s="95"/>
      <c r="D565" s="97"/>
      <c r="E565" s="97"/>
      <c r="F565" s="98"/>
      <c r="G565" s="95"/>
      <c r="H565" s="519"/>
      <c r="I565" s="119">
        <f>SUM(I564)</f>
        <v>0</v>
      </c>
    </row>
  </sheetData>
  <sheetProtection password="C1C7" sheet="1" objects="1" scenarios="1"/>
  <mergeCells count="1">
    <mergeCell ref="C18:H18"/>
  </mergeCells>
  <printOptions gridLines="1"/>
  <pageMargins left="1.0236220472440944" right="0.31496062992125984" top="0.78740157480314965" bottom="0.35433070866141736" header="0.31496062992125984" footer="0.31496062992125984"/>
  <pageSetup paperSize="8" scale="73" orientation="portrait" r:id="rId1"/>
  <headerFooter>
    <oddHeader>&amp;A</oddHeader>
    <oddFooter>Stran &amp;P od &amp;N</oddFooter>
  </headerFooter>
  <rowBreaks count="2" manualBreakCount="2">
    <brk id="467" max="8" man="1"/>
    <brk id="51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5</vt:i4>
      </vt:variant>
      <vt:variant>
        <vt:lpstr>Imenovani obsegi</vt:lpstr>
      </vt:variant>
      <vt:variant>
        <vt:i4>5</vt:i4>
      </vt:variant>
    </vt:vector>
  </HeadingPairs>
  <TitlesOfParts>
    <vt:vector size="10" baseType="lpstr">
      <vt:lpstr>REKAPITULACIJA</vt:lpstr>
      <vt:lpstr>Skl. 1-TELOVADNICA-OPREMA</vt:lpstr>
      <vt:lpstr>Skl.1-TELOVADNICA-TEH EL.OPREMA</vt:lpstr>
      <vt:lpstr>Skl. 1-ŠPORTNA OPREMA</vt:lpstr>
      <vt:lpstr>Skl. 2-TEH.OPREMA-LESARSKA DEL.</vt:lpstr>
      <vt:lpstr>'Skl. 1-TELOVADNICA-OPREMA'!Področje_tiskanja</vt:lpstr>
      <vt:lpstr>'Skl. 1-ŠPORTNA OPREMA'!Tiskanje_naslovov</vt:lpstr>
      <vt:lpstr>'Skl. 1-TELOVADNICA-OPREMA'!Tiskanje_naslovov</vt:lpstr>
      <vt:lpstr>'Skl. 2-TEH.OPREMA-LESARSKA DEL.'!Tiskanje_naslovov</vt:lpstr>
      <vt:lpstr>'Skl.1-TELOVADNICA-TEH EL.OPREMA'!Tiskanje_naslovov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Samantha Konec</dc:creator>
  <cp:lastModifiedBy>TIP</cp:lastModifiedBy>
  <cp:lastPrinted>2019-05-24T11:13:01Z</cp:lastPrinted>
  <dcterms:created xsi:type="dcterms:W3CDTF">2018-10-26T11:40:35Z</dcterms:created>
  <dcterms:modified xsi:type="dcterms:W3CDTF">2019-05-24T11:29:13Z</dcterms:modified>
</cp:coreProperties>
</file>